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590" windowHeight="9120" activeTab="2"/>
  </bookViews>
  <sheets>
    <sheet name="3. negyedév - ranglista" sheetId="17" r:id="rId1"/>
    <sheet name="3. negyedév felsőház" sheetId="19" r:id="rId2"/>
    <sheet name="3. negyedév alsóház" sheetId="20" r:id="rId3"/>
    <sheet name="Vasszegezés" sheetId="3" r:id="rId4"/>
  </sheets>
  <definedNames>
    <definedName name="_xlnm.Print_Area" localSheetId="1">'3. negyedév felsőház'!$A$1:$BA$48</definedName>
  </definedNames>
  <calcPr calcId="125725"/>
  <fileRecoveryPr autoRecover="0"/>
</workbook>
</file>

<file path=xl/calcChain.xml><?xml version="1.0" encoding="utf-8"?>
<calcChain xmlns="http://schemas.openxmlformats.org/spreadsheetml/2006/main">
  <c r="P9" i="20"/>
  <c r="AT8" i="19"/>
  <c r="AE18" i="20"/>
  <c r="AK11"/>
  <c r="E20" i="19"/>
  <c r="AN6" i="20"/>
  <c r="AN9"/>
  <c r="AQ4" i="19"/>
  <c r="AQ5"/>
  <c r="AQ6"/>
  <c r="AQ7"/>
  <c r="AQ8"/>
  <c r="AQ9"/>
  <c r="AQ10"/>
  <c r="AQ11"/>
  <c r="AQ12"/>
  <c r="AQ13"/>
  <c r="AQ14"/>
  <c r="AQ15"/>
  <c r="AQ16"/>
  <c r="AQ17"/>
  <c r="AQ18"/>
  <c r="AQ3"/>
  <c r="AY4"/>
  <c r="AY5"/>
  <c r="AY6"/>
  <c r="AY7"/>
  <c r="AY8"/>
  <c r="AY9"/>
  <c r="AY10"/>
  <c r="AY11"/>
  <c r="AY12"/>
  <c r="AY13"/>
  <c r="AY14"/>
  <c r="AY15"/>
  <c r="AY16"/>
  <c r="AY17"/>
  <c r="AY18"/>
  <c r="AX4"/>
  <c r="AX5"/>
  <c r="AX6"/>
  <c r="AX7"/>
  <c r="AX8"/>
  <c r="AX9"/>
  <c r="AX10"/>
  <c r="AX11"/>
  <c r="AX12"/>
  <c r="AX13"/>
  <c r="AX14"/>
  <c r="AX15"/>
  <c r="AX16"/>
  <c r="AX17"/>
  <c r="AX18"/>
  <c r="AY3"/>
  <c r="AX3"/>
  <c r="AW5"/>
  <c r="AW6"/>
  <c r="AW7"/>
  <c r="AW8"/>
  <c r="AW9"/>
  <c r="AW10"/>
  <c r="AW11"/>
  <c r="AW12"/>
  <c r="AW13"/>
  <c r="AW14"/>
  <c r="AW15"/>
  <c r="AW16"/>
  <c r="AT16"/>
  <c r="AT5"/>
  <c r="AT6"/>
  <c r="AT7"/>
  <c r="AT9"/>
  <c r="AT10"/>
  <c r="AT11"/>
  <c r="AT12"/>
  <c r="AT13"/>
  <c r="AT14"/>
  <c r="AT15"/>
  <c r="D6"/>
  <c r="D7"/>
  <c r="D8"/>
  <c r="D9"/>
  <c r="D10"/>
  <c r="D11"/>
  <c r="D12"/>
  <c r="D13"/>
  <c r="D14"/>
  <c r="D15"/>
  <c r="D16"/>
  <c r="D17"/>
  <c r="G6"/>
  <c r="G7"/>
  <c r="G8"/>
  <c r="G9"/>
  <c r="G10"/>
  <c r="G11"/>
  <c r="G12"/>
  <c r="G13"/>
  <c r="G14"/>
  <c r="G15"/>
  <c r="G16"/>
  <c r="G17"/>
  <c r="J5"/>
  <c r="J6"/>
  <c r="J7"/>
  <c r="J8"/>
  <c r="J9"/>
  <c r="J10"/>
  <c r="J11"/>
  <c r="J12"/>
  <c r="J13"/>
  <c r="J14"/>
  <c r="J15"/>
  <c r="J16"/>
  <c r="J17"/>
  <c r="J18"/>
  <c r="M4"/>
  <c r="M5"/>
  <c r="M6"/>
  <c r="M7"/>
  <c r="M8"/>
  <c r="M9"/>
  <c r="M10"/>
  <c r="M11"/>
  <c r="M12"/>
  <c r="M13"/>
  <c r="M14"/>
  <c r="M15"/>
  <c r="M16"/>
  <c r="M17"/>
  <c r="M18"/>
  <c r="P4"/>
  <c r="P5"/>
  <c r="P6"/>
  <c r="P7"/>
  <c r="P8"/>
  <c r="P9"/>
  <c r="P10"/>
  <c r="P11"/>
  <c r="P12"/>
  <c r="P13"/>
  <c r="P14"/>
  <c r="P15"/>
  <c r="P16"/>
  <c r="P17"/>
  <c r="P18"/>
  <c r="S5"/>
  <c r="S6"/>
  <c r="S7"/>
  <c r="S8"/>
  <c r="S9"/>
  <c r="S10"/>
  <c r="S11"/>
  <c r="S12"/>
  <c r="S13"/>
  <c r="S14"/>
  <c r="S15"/>
  <c r="S16"/>
  <c r="S17"/>
  <c r="S18"/>
  <c r="V4"/>
  <c r="V5"/>
  <c r="V6"/>
  <c r="V7"/>
  <c r="V8"/>
  <c r="V9"/>
  <c r="V10"/>
  <c r="V11"/>
  <c r="V12"/>
  <c r="V13"/>
  <c r="V14"/>
  <c r="V15"/>
  <c r="V16"/>
  <c r="V17"/>
  <c r="V18"/>
  <c r="Y4"/>
  <c r="Y5"/>
  <c r="Y6"/>
  <c r="Y7"/>
  <c r="Y8"/>
  <c r="Y9"/>
  <c r="Y10"/>
  <c r="Y11"/>
  <c r="Y12"/>
  <c r="Y13"/>
  <c r="Y14"/>
  <c r="Y15"/>
  <c r="Y16"/>
  <c r="Y17"/>
  <c r="Y18"/>
  <c r="AB4"/>
  <c r="AB5"/>
  <c r="AB6"/>
  <c r="AB7"/>
  <c r="AB8"/>
  <c r="AB9"/>
  <c r="AB10"/>
  <c r="AB11"/>
  <c r="AB12"/>
  <c r="AB13"/>
  <c r="AB14"/>
  <c r="AB15"/>
  <c r="AB16"/>
  <c r="AB17"/>
  <c r="AB18"/>
  <c r="AN18"/>
  <c r="AN17"/>
  <c r="AN16"/>
  <c r="AN15"/>
  <c r="AN14"/>
  <c r="AN13"/>
  <c r="AN12"/>
  <c r="AN11"/>
  <c r="AN10"/>
  <c r="AN9"/>
  <c r="AN8"/>
  <c r="AN7"/>
  <c r="AN6"/>
  <c r="AN5"/>
  <c r="AN4"/>
  <c r="AK4"/>
  <c r="AK5"/>
  <c r="AK6"/>
  <c r="AK7"/>
  <c r="AK8"/>
  <c r="AK9"/>
  <c r="AK10"/>
  <c r="AK11"/>
  <c r="AK12"/>
  <c r="AK13"/>
  <c r="AK14"/>
  <c r="AK15"/>
  <c r="AK16"/>
  <c r="AK17"/>
  <c r="AK18"/>
  <c r="AH4"/>
  <c r="AH5"/>
  <c r="AH6"/>
  <c r="AH7"/>
  <c r="AH8"/>
  <c r="AH9"/>
  <c r="AH10"/>
  <c r="AH11"/>
  <c r="AH12"/>
  <c r="AH13"/>
  <c r="AH14"/>
  <c r="AH15"/>
  <c r="AH16"/>
  <c r="AH17"/>
  <c r="AH18"/>
  <c r="AE4"/>
  <c r="AE5"/>
  <c r="AE6"/>
  <c r="AE7"/>
  <c r="AE8"/>
  <c r="AE9"/>
  <c r="AE10"/>
  <c r="AE11"/>
  <c r="AE12"/>
  <c r="AE13"/>
  <c r="AE14"/>
  <c r="AE15"/>
  <c r="AE16"/>
  <c r="AE17"/>
  <c r="AE18"/>
  <c r="AH3"/>
  <c r="AK3"/>
  <c r="AN3"/>
  <c r="AF22"/>
  <c r="AO22"/>
  <c r="AP22"/>
  <c r="AO20"/>
  <c r="AL20"/>
  <c r="AI20"/>
  <c r="AF20"/>
  <c r="AO1"/>
  <c r="AL1"/>
  <c r="AI1"/>
  <c r="AF1"/>
  <c r="F11" i="17"/>
  <c r="F12"/>
  <c r="F18"/>
  <c r="F21"/>
  <c r="AQ18"/>
  <c r="AQ21"/>
  <c r="AP18"/>
  <c r="AP21"/>
  <c r="AO18"/>
  <c r="AO21"/>
  <c r="AN18"/>
  <c r="AN21"/>
  <c r="AM18"/>
  <c r="AM21"/>
  <c r="AL18"/>
  <c r="AL21"/>
  <c r="AM11"/>
  <c r="AM12"/>
  <c r="AN11"/>
  <c r="AN12"/>
  <c r="AO11"/>
  <c r="AO12"/>
  <c r="AP11"/>
  <c r="AP12"/>
  <c r="AQ11"/>
  <c r="AQ12"/>
  <c r="AL11"/>
  <c r="AL12"/>
  <c r="AK11"/>
  <c r="AR11" s="1"/>
  <c r="AS11" s="1"/>
  <c r="AK12"/>
  <c r="AR12" s="1"/>
  <c r="AS12" s="1"/>
  <c r="AK18"/>
  <c r="AR18" s="1"/>
  <c r="AS18" s="1"/>
  <c r="AK21"/>
  <c r="AR21" s="1"/>
  <c r="AS21" s="1"/>
  <c r="AH12"/>
  <c r="AH11"/>
  <c r="AH18"/>
  <c r="AH21"/>
  <c r="AD11"/>
  <c r="AD12"/>
  <c r="AD18"/>
  <c r="AD21"/>
  <c r="Z11"/>
  <c r="Z12"/>
  <c r="Z18"/>
  <c r="Z21"/>
  <c r="V11"/>
  <c r="V12"/>
  <c r="V18"/>
  <c r="V21"/>
  <c r="N11"/>
  <c r="N12"/>
  <c r="N18"/>
  <c r="N21"/>
  <c r="J11"/>
  <c r="J12"/>
  <c r="J18"/>
  <c r="J21"/>
  <c r="R11"/>
  <c r="R12"/>
  <c r="R18"/>
  <c r="R21"/>
  <c r="AQ62"/>
  <c r="AP62"/>
  <c r="AO62"/>
  <c r="AN62"/>
  <c r="AM62"/>
  <c r="AL62"/>
  <c r="AK62"/>
  <c r="AH62"/>
  <c r="AD62"/>
  <c r="Z62"/>
  <c r="F62"/>
  <c r="J62"/>
  <c r="N62"/>
  <c r="R62"/>
  <c r="V62"/>
  <c r="AH53"/>
  <c r="AH52"/>
  <c r="AH34"/>
  <c r="AH29"/>
  <c r="AD53"/>
  <c r="AD52"/>
  <c r="AD34"/>
  <c r="Z53"/>
  <c r="Z52"/>
  <c r="Z34"/>
  <c r="Z29"/>
  <c r="V53"/>
  <c r="V52"/>
  <c r="V34"/>
  <c r="V29"/>
  <c r="F53"/>
  <c r="F52"/>
  <c r="F34"/>
  <c r="F29"/>
  <c r="J53"/>
  <c r="J52"/>
  <c r="J34"/>
  <c r="J29"/>
  <c r="N53"/>
  <c r="N52"/>
  <c r="N34"/>
  <c r="N29"/>
  <c r="R29"/>
  <c r="R53"/>
  <c r="R52"/>
  <c r="R34"/>
  <c r="D19" i="20"/>
  <c r="DR3"/>
  <c r="BR17"/>
  <c r="AH14"/>
  <c r="DP46"/>
  <c r="DO46"/>
  <c r="DM46"/>
  <c r="DL46"/>
  <c r="DJ46"/>
  <c r="DI46"/>
  <c r="DG46"/>
  <c r="DF46"/>
  <c r="DD46"/>
  <c r="DC46"/>
  <c r="DA46"/>
  <c r="CZ46"/>
  <c r="CX46"/>
  <c r="CW46"/>
  <c r="CU46"/>
  <c r="CT46"/>
  <c r="CR46"/>
  <c r="CQ46"/>
  <c r="CO46"/>
  <c r="CN46"/>
  <c r="CL46"/>
  <c r="CK46"/>
  <c r="CI46"/>
  <c r="CH46"/>
  <c r="CF46"/>
  <c r="CE46"/>
  <c r="CC46"/>
  <c r="CB46"/>
  <c r="BZ46"/>
  <c r="BY46"/>
  <c r="BW46"/>
  <c r="BV46"/>
  <c r="BT46"/>
  <c r="BS46"/>
  <c r="BQ46"/>
  <c r="BP46"/>
  <c r="BN46"/>
  <c r="BM46"/>
  <c r="BK46"/>
  <c r="BJ46"/>
  <c r="BH46"/>
  <c r="BG46"/>
  <c r="BE46"/>
  <c r="BD46"/>
  <c r="BB46"/>
  <c r="BA46"/>
  <c r="AY46"/>
  <c r="AX46"/>
  <c r="AV46"/>
  <c r="AU46"/>
  <c r="AS46"/>
  <c r="AR46"/>
  <c r="AP46"/>
  <c r="AO46"/>
  <c r="AM46"/>
  <c r="AL46"/>
  <c r="AJ46"/>
  <c r="AI46"/>
  <c r="AG46"/>
  <c r="AF46"/>
  <c r="AD46"/>
  <c r="AC46"/>
  <c r="AA46"/>
  <c r="Z46"/>
  <c r="X46"/>
  <c r="W46"/>
  <c r="U46"/>
  <c r="T46"/>
  <c r="R46"/>
  <c r="Q46"/>
  <c r="O46"/>
  <c r="N46"/>
  <c r="L46"/>
  <c r="K46"/>
  <c r="I46"/>
  <c r="H46"/>
  <c r="F46"/>
  <c r="E46"/>
  <c r="C46"/>
  <c r="B46"/>
  <c r="DO44"/>
  <c r="DL44"/>
  <c r="DI44"/>
  <c r="DF44"/>
  <c r="DC44"/>
  <c r="CZ44"/>
  <c r="CW44"/>
  <c r="CT44"/>
  <c r="CQ44"/>
  <c r="CN44"/>
  <c r="CK44"/>
  <c r="CH44"/>
  <c r="CE44"/>
  <c r="CB44"/>
  <c r="BY44"/>
  <c r="BV44"/>
  <c r="BS44"/>
  <c r="BP44"/>
  <c r="BM44"/>
  <c r="BJ44"/>
  <c r="BG44"/>
  <c r="BD44"/>
  <c r="BA44"/>
  <c r="AX44"/>
  <c r="AU44"/>
  <c r="AR44"/>
  <c r="AO44"/>
  <c r="AL44"/>
  <c r="AI44"/>
  <c r="AF44"/>
  <c r="AC44"/>
  <c r="Z44"/>
  <c r="W44"/>
  <c r="T44"/>
  <c r="Q44"/>
  <c r="N44"/>
  <c r="K44"/>
  <c r="H44"/>
  <c r="E44"/>
  <c r="B44"/>
  <c r="DS42"/>
  <c r="DR42"/>
  <c r="DQ42"/>
  <c r="DN42"/>
  <c r="DK42"/>
  <c r="DH42"/>
  <c r="DE42"/>
  <c r="DB42"/>
  <c r="CY42"/>
  <c r="CV42"/>
  <c r="CS42"/>
  <c r="CP42"/>
  <c r="CM42"/>
  <c r="CJ42"/>
  <c r="CG42"/>
  <c r="CD42"/>
  <c r="CA42"/>
  <c r="BX42"/>
  <c r="BU42"/>
  <c r="BR42"/>
  <c r="BO42"/>
  <c r="BL42"/>
  <c r="BI42"/>
  <c r="BF42"/>
  <c r="BC42"/>
  <c r="AZ42"/>
  <c r="AW42"/>
  <c r="AT42"/>
  <c r="AQ42"/>
  <c r="AN42"/>
  <c r="AK42"/>
  <c r="AH42"/>
  <c r="AE42"/>
  <c r="AB42"/>
  <c r="Y42"/>
  <c r="V42"/>
  <c r="S42"/>
  <c r="P42"/>
  <c r="M42"/>
  <c r="J42"/>
  <c r="G42"/>
  <c r="D42"/>
  <c r="DS41"/>
  <c r="DR41"/>
  <c r="DQ41"/>
  <c r="DN41"/>
  <c r="DK41"/>
  <c r="DH41"/>
  <c r="DE41"/>
  <c r="DB41"/>
  <c r="CY41"/>
  <c r="CV41"/>
  <c r="CS41"/>
  <c r="CP41"/>
  <c r="CM41"/>
  <c r="CJ41"/>
  <c r="CG41"/>
  <c r="CD41"/>
  <c r="CA41"/>
  <c r="BX41"/>
  <c r="BU41"/>
  <c r="BR41"/>
  <c r="BO41"/>
  <c r="BL41"/>
  <c r="BI41"/>
  <c r="BF41"/>
  <c r="BC41"/>
  <c r="AZ41"/>
  <c r="AW41"/>
  <c r="AT41"/>
  <c r="AQ41"/>
  <c r="AN41"/>
  <c r="AK41"/>
  <c r="AH41"/>
  <c r="AE41"/>
  <c r="AB41"/>
  <c r="Y41"/>
  <c r="V41"/>
  <c r="S41"/>
  <c r="P41"/>
  <c r="M41"/>
  <c r="J41"/>
  <c r="G41"/>
  <c r="D41"/>
  <c r="DS40"/>
  <c r="DR40"/>
  <c r="DQ40"/>
  <c r="DN40"/>
  <c r="DK40"/>
  <c r="DH40"/>
  <c r="DE40"/>
  <c r="DB40"/>
  <c r="CY40"/>
  <c r="CV40"/>
  <c r="CS40"/>
  <c r="CP40"/>
  <c r="CM40"/>
  <c r="CJ40"/>
  <c r="CG40"/>
  <c r="CD40"/>
  <c r="CA40"/>
  <c r="BX40"/>
  <c r="BU40"/>
  <c r="BR40"/>
  <c r="BO40"/>
  <c r="BL40"/>
  <c r="BI40"/>
  <c r="BF40"/>
  <c r="BC40"/>
  <c r="AZ40"/>
  <c r="AW40"/>
  <c r="AT40"/>
  <c r="AQ40"/>
  <c r="AN40"/>
  <c r="AK40"/>
  <c r="AH40"/>
  <c r="AE40"/>
  <c r="AB40"/>
  <c r="Y40"/>
  <c r="V40"/>
  <c r="S40"/>
  <c r="P40"/>
  <c r="M40"/>
  <c r="J40"/>
  <c r="G40"/>
  <c r="D40"/>
  <c r="DS39"/>
  <c r="DR39"/>
  <c r="DQ39"/>
  <c r="DN39"/>
  <c r="DK39"/>
  <c r="DH39"/>
  <c r="DE39"/>
  <c r="DB39"/>
  <c r="CY39"/>
  <c r="CV39"/>
  <c r="CS39"/>
  <c r="CP39"/>
  <c r="CM39"/>
  <c r="CJ39"/>
  <c r="CG39"/>
  <c r="CD39"/>
  <c r="CA39"/>
  <c r="BX39"/>
  <c r="BU39"/>
  <c r="BR39"/>
  <c r="BO39"/>
  <c r="BL39"/>
  <c r="BI39"/>
  <c r="BF39"/>
  <c r="BC39"/>
  <c r="AZ39"/>
  <c r="AW39"/>
  <c r="AT39"/>
  <c r="AQ39"/>
  <c r="AN39"/>
  <c r="AK39"/>
  <c r="AH39"/>
  <c r="AE39"/>
  <c r="AB39"/>
  <c r="Y39"/>
  <c r="V39"/>
  <c r="S39"/>
  <c r="P39"/>
  <c r="M39"/>
  <c r="J39"/>
  <c r="G39"/>
  <c r="D39"/>
  <c r="DS38"/>
  <c r="DR38"/>
  <c r="DQ38"/>
  <c r="DN38"/>
  <c r="DK38"/>
  <c r="DH38"/>
  <c r="DE38"/>
  <c r="DB38"/>
  <c r="CY38"/>
  <c r="CV38"/>
  <c r="CS38"/>
  <c r="CP38"/>
  <c r="CM38"/>
  <c r="CJ38"/>
  <c r="CG38"/>
  <c r="CD38"/>
  <c r="CA38"/>
  <c r="BX38"/>
  <c r="BU38"/>
  <c r="BR38"/>
  <c r="BO38"/>
  <c r="BL38"/>
  <c r="BI38"/>
  <c r="BF38"/>
  <c r="BC38"/>
  <c r="AZ38"/>
  <c r="AW38"/>
  <c r="AT38"/>
  <c r="AQ38"/>
  <c r="AN38"/>
  <c r="AK38"/>
  <c r="AH38"/>
  <c r="AE38"/>
  <c r="AB38"/>
  <c r="Y38"/>
  <c r="V38"/>
  <c r="S38"/>
  <c r="P38"/>
  <c r="M38"/>
  <c r="J38"/>
  <c r="G38"/>
  <c r="D38"/>
  <c r="DS37"/>
  <c r="DR37"/>
  <c r="DQ37"/>
  <c r="DN37"/>
  <c r="DK37"/>
  <c r="DH37"/>
  <c r="DE37"/>
  <c r="DB37"/>
  <c r="CY37"/>
  <c r="CV37"/>
  <c r="CS37"/>
  <c r="CP37"/>
  <c r="CM37"/>
  <c r="CJ37"/>
  <c r="CG37"/>
  <c r="CD37"/>
  <c r="CA37"/>
  <c r="BX37"/>
  <c r="BU37"/>
  <c r="BR37"/>
  <c r="BO37"/>
  <c r="BL37"/>
  <c r="BI37"/>
  <c r="BF37"/>
  <c r="BC37"/>
  <c r="AZ37"/>
  <c r="AW37"/>
  <c r="AT37"/>
  <c r="AQ37"/>
  <c r="AN37"/>
  <c r="AK37"/>
  <c r="AH37"/>
  <c r="AE37"/>
  <c r="AB37"/>
  <c r="Y37"/>
  <c r="V37"/>
  <c r="S37"/>
  <c r="P37"/>
  <c r="M37"/>
  <c r="J37"/>
  <c r="G37"/>
  <c r="D37"/>
  <c r="DS36"/>
  <c r="DR36"/>
  <c r="DQ36"/>
  <c r="DN36"/>
  <c r="DK36"/>
  <c r="DH36"/>
  <c r="DE36"/>
  <c r="DB36"/>
  <c r="CV36"/>
  <c r="CS36"/>
  <c r="CP36"/>
  <c r="CM36"/>
  <c r="CJ36"/>
  <c r="CG36"/>
  <c r="CD36"/>
  <c r="CA36"/>
  <c r="BX36"/>
  <c r="BU36"/>
  <c r="BR36"/>
  <c r="BO36"/>
  <c r="BL36"/>
  <c r="BI36"/>
  <c r="BF36"/>
  <c r="BC36"/>
  <c r="AZ36"/>
  <c r="AW36"/>
  <c r="AT36"/>
  <c r="AQ36"/>
  <c r="AN36"/>
  <c r="AK36"/>
  <c r="AH36"/>
  <c r="AE36"/>
  <c r="AB36"/>
  <c r="Y36"/>
  <c r="V36"/>
  <c r="S36"/>
  <c r="P36"/>
  <c r="M36"/>
  <c r="J36"/>
  <c r="G36"/>
  <c r="D36"/>
  <c r="DS35"/>
  <c r="DR35"/>
  <c r="DQ35"/>
  <c r="DN35"/>
  <c r="DK35"/>
  <c r="DH35"/>
  <c r="DE35"/>
  <c r="DB35"/>
  <c r="CY35"/>
  <c r="CS35"/>
  <c r="CP35"/>
  <c r="CM35"/>
  <c r="CJ35"/>
  <c r="CG35"/>
  <c r="CD35"/>
  <c r="CA35"/>
  <c r="BX35"/>
  <c r="BU35"/>
  <c r="BR35"/>
  <c r="BO35"/>
  <c r="BL35"/>
  <c r="BI35"/>
  <c r="BF35"/>
  <c r="BC35"/>
  <c r="AZ35"/>
  <c r="AW35"/>
  <c r="AT35"/>
  <c r="AQ35"/>
  <c r="AN35"/>
  <c r="AK35"/>
  <c r="AH35"/>
  <c r="AE35"/>
  <c r="AB35"/>
  <c r="Y35"/>
  <c r="V35"/>
  <c r="S35"/>
  <c r="P35"/>
  <c r="M35"/>
  <c r="J35"/>
  <c r="G35"/>
  <c r="D35"/>
  <c r="DS34"/>
  <c r="DR34"/>
  <c r="DQ34"/>
  <c r="DN34"/>
  <c r="DK34"/>
  <c r="DH34"/>
  <c r="DE34"/>
  <c r="DB34"/>
  <c r="CY34"/>
  <c r="CV34"/>
  <c r="CP34"/>
  <c r="CM34"/>
  <c r="CJ34"/>
  <c r="CG34"/>
  <c r="CD34"/>
  <c r="CA34"/>
  <c r="BX34"/>
  <c r="BU34"/>
  <c r="BR34"/>
  <c r="BO34"/>
  <c r="BL34"/>
  <c r="BI34"/>
  <c r="BF34"/>
  <c r="BC34"/>
  <c r="AZ34"/>
  <c r="AW34"/>
  <c r="AT34"/>
  <c r="AQ34"/>
  <c r="AN34"/>
  <c r="AK34"/>
  <c r="AH34"/>
  <c r="AE34"/>
  <c r="AB34"/>
  <c r="Y34"/>
  <c r="V34"/>
  <c r="S34"/>
  <c r="P34"/>
  <c r="M34"/>
  <c r="J34"/>
  <c r="G34"/>
  <c r="D34"/>
  <c r="DS33"/>
  <c r="DR33"/>
  <c r="DQ33"/>
  <c r="DN33"/>
  <c r="DK33"/>
  <c r="DH33"/>
  <c r="DE33"/>
  <c r="DB33"/>
  <c r="CY33"/>
  <c r="CV33"/>
  <c r="CS33"/>
  <c r="CM33"/>
  <c r="CJ33"/>
  <c r="CG33"/>
  <c r="CD33"/>
  <c r="CA33"/>
  <c r="BX33"/>
  <c r="BU33"/>
  <c r="BR33"/>
  <c r="BO33"/>
  <c r="BL33"/>
  <c r="BI33"/>
  <c r="BF33"/>
  <c r="BC33"/>
  <c r="AZ33"/>
  <c r="AW33"/>
  <c r="AT33"/>
  <c r="AQ33"/>
  <c r="AN33"/>
  <c r="AK33"/>
  <c r="AH33"/>
  <c r="AE33"/>
  <c r="AB33"/>
  <c r="Y33"/>
  <c r="V33"/>
  <c r="S33"/>
  <c r="P33"/>
  <c r="M33"/>
  <c r="J33"/>
  <c r="G33"/>
  <c r="D33"/>
  <c r="DS32"/>
  <c r="DR32"/>
  <c r="DQ32"/>
  <c r="DN32"/>
  <c r="DK32"/>
  <c r="DH32"/>
  <c r="DE32"/>
  <c r="DB32"/>
  <c r="CY32"/>
  <c r="CV32"/>
  <c r="CS32"/>
  <c r="CP32"/>
  <c r="CJ32"/>
  <c r="CG32"/>
  <c r="CD32"/>
  <c r="CA32"/>
  <c r="BX32"/>
  <c r="BU32"/>
  <c r="BR32"/>
  <c r="BO32"/>
  <c r="BL32"/>
  <c r="BI32"/>
  <c r="BF32"/>
  <c r="BC32"/>
  <c r="AZ32"/>
  <c r="AW32"/>
  <c r="AT32"/>
  <c r="AQ32"/>
  <c r="AN32"/>
  <c r="AK32"/>
  <c r="AH32"/>
  <c r="AE32"/>
  <c r="AB32"/>
  <c r="Y32"/>
  <c r="V32"/>
  <c r="S32"/>
  <c r="P32"/>
  <c r="M32"/>
  <c r="J32"/>
  <c r="G32"/>
  <c r="D32"/>
  <c r="DS31"/>
  <c r="DR31"/>
  <c r="DQ31"/>
  <c r="DN31"/>
  <c r="DK31"/>
  <c r="DH31"/>
  <c r="DE31"/>
  <c r="DB31"/>
  <c r="CY31"/>
  <c r="CV31"/>
  <c r="CS31"/>
  <c r="CP31"/>
  <c r="CM31"/>
  <c r="CG31"/>
  <c r="CD31"/>
  <c r="CA31"/>
  <c r="BX31"/>
  <c r="BU31"/>
  <c r="BR31"/>
  <c r="BO31"/>
  <c r="BL31"/>
  <c r="BI31"/>
  <c r="BF31"/>
  <c r="BC31"/>
  <c r="AZ31"/>
  <c r="AW31"/>
  <c r="AT31"/>
  <c r="AQ31"/>
  <c r="AN31"/>
  <c r="AK31"/>
  <c r="AH31"/>
  <c r="AE31"/>
  <c r="AB31"/>
  <c r="Y31"/>
  <c r="V31"/>
  <c r="S31"/>
  <c r="P31"/>
  <c r="M31"/>
  <c r="J31"/>
  <c r="G31"/>
  <c r="D31"/>
  <c r="DS30"/>
  <c r="DR30"/>
  <c r="DQ30"/>
  <c r="DN30"/>
  <c r="DK30"/>
  <c r="DH30"/>
  <c r="DE30"/>
  <c r="DB30"/>
  <c r="CY30"/>
  <c r="CV30"/>
  <c r="CS30"/>
  <c r="CP30"/>
  <c r="CM30"/>
  <c r="CJ30"/>
  <c r="CD30"/>
  <c r="CA30"/>
  <c r="BX30"/>
  <c r="BU30"/>
  <c r="BR30"/>
  <c r="BO30"/>
  <c r="BL30"/>
  <c r="BI30"/>
  <c r="BF30"/>
  <c r="BC30"/>
  <c r="AZ30"/>
  <c r="AW30"/>
  <c r="AT30"/>
  <c r="AQ30"/>
  <c r="AN30"/>
  <c r="AK30"/>
  <c r="AH30"/>
  <c r="AE30"/>
  <c r="AB30"/>
  <c r="Y30"/>
  <c r="V30"/>
  <c r="S30"/>
  <c r="P30"/>
  <c r="M30"/>
  <c r="J30"/>
  <c r="G30"/>
  <c r="D30"/>
  <c r="DS29"/>
  <c r="DR29"/>
  <c r="DQ29"/>
  <c r="DN29"/>
  <c r="DK29"/>
  <c r="DH29"/>
  <c r="DE29"/>
  <c r="DB29"/>
  <c r="CY29"/>
  <c r="CV29"/>
  <c r="CS29"/>
  <c r="CP29"/>
  <c r="CM29"/>
  <c r="CJ29"/>
  <c r="CG29"/>
  <c r="CA29"/>
  <c r="BX29"/>
  <c r="BU29"/>
  <c r="BR29"/>
  <c r="BO29"/>
  <c r="BL29"/>
  <c r="BI29"/>
  <c r="BF29"/>
  <c r="BC29"/>
  <c r="AZ29"/>
  <c r="AW29"/>
  <c r="AT29"/>
  <c r="AQ29"/>
  <c r="AN29"/>
  <c r="AK29"/>
  <c r="AH29"/>
  <c r="AE29"/>
  <c r="AB29"/>
  <c r="Y29"/>
  <c r="V29"/>
  <c r="S29"/>
  <c r="P29"/>
  <c r="M29"/>
  <c r="J29"/>
  <c r="G29"/>
  <c r="D29"/>
  <c r="DS28"/>
  <c r="DR28"/>
  <c r="DQ28"/>
  <c r="DN28"/>
  <c r="DK28"/>
  <c r="DH28"/>
  <c r="DE28"/>
  <c r="DB28"/>
  <c r="CY28"/>
  <c r="CV28"/>
  <c r="CS28"/>
  <c r="CP28"/>
  <c r="CM28"/>
  <c r="CJ28"/>
  <c r="CG28"/>
  <c r="CD28"/>
  <c r="BX28"/>
  <c r="BU28"/>
  <c r="BR28"/>
  <c r="BO28"/>
  <c r="BL28"/>
  <c r="BI28"/>
  <c r="BF28"/>
  <c r="BC28"/>
  <c r="AZ28"/>
  <c r="AW28"/>
  <c r="AT28"/>
  <c r="AQ28"/>
  <c r="AN28"/>
  <c r="AK28"/>
  <c r="AH28"/>
  <c r="AE28"/>
  <c r="AB28"/>
  <c r="Y28"/>
  <c r="V28"/>
  <c r="S28"/>
  <c r="P28"/>
  <c r="M28"/>
  <c r="J28"/>
  <c r="G28"/>
  <c r="D28"/>
  <c r="DS27"/>
  <c r="DR27"/>
  <c r="DQ27"/>
  <c r="DN27"/>
  <c r="DK27"/>
  <c r="DH27"/>
  <c r="DE27"/>
  <c r="DB27"/>
  <c r="CY27"/>
  <c r="CV27"/>
  <c r="CS27"/>
  <c r="CP27"/>
  <c r="CM27"/>
  <c r="CJ27"/>
  <c r="CG27"/>
  <c r="CD27"/>
  <c r="CA27"/>
  <c r="BU27"/>
  <c r="BR27"/>
  <c r="BO27"/>
  <c r="BL27"/>
  <c r="BI27"/>
  <c r="BF27"/>
  <c r="BC27"/>
  <c r="AZ27"/>
  <c r="AW27"/>
  <c r="AT27"/>
  <c r="AQ27"/>
  <c r="AN27"/>
  <c r="AK27"/>
  <c r="AH27"/>
  <c r="AE27"/>
  <c r="AB27"/>
  <c r="Y27"/>
  <c r="V27"/>
  <c r="S27"/>
  <c r="P27"/>
  <c r="M27"/>
  <c r="J27"/>
  <c r="G27"/>
  <c r="D27"/>
  <c r="DS26"/>
  <c r="DR26"/>
  <c r="DQ26"/>
  <c r="DN26"/>
  <c r="DK26"/>
  <c r="DH26"/>
  <c r="DE26"/>
  <c r="DB26"/>
  <c r="CY26"/>
  <c r="CV26"/>
  <c r="CS26"/>
  <c r="CP26"/>
  <c r="CM26"/>
  <c r="CJ26"/>
  <c r="CG26"/>
  <c r="CD26"/>
  <c r="CA26"/>
  <c r="BX26"/>
  <c r="BR26"/>
  <c r="BO26"/>
  <c r="BL26"/>
  <c r="BI26"/>
  <c r="BF26"/>
  <c r="BC26"/>
  <c r="AZ26"/>
  <c r="AW26"/>
  <c r="AT26"/>
  <c r="AQ26"/>
  <c r="AN26"/>
  <c r="AK26"/>
  <c r="AH26"/>
  <c r="AE26"/>
  <c r="AB26"/>
  <c r="Y26"/>
  <c r="V26"/>
  <c r="S26"/>
  <c r="P26"/>
  <c r="M26"/>
  <c r="J26"/>
  <c r="G26"/>
  <c r="D26"/>
  <c r="DS25"/>
  <c r="DR25"/>
  <c r="DQ25"/>
  <c r="DN25"/>
  <c r="DK25"/>
  <c r="DH25"/>
  <c r="DE25"/>
  <c r="DB25"/>
  <c r="CY25"/>
  <c r="CV25"/>
  <c r="CS25"/>
  <c r="CP25"/>
  <c r="CM25"/>
  <c r="CJ25"/>
  <c r="CG25"/>
  <c r="CD25"/>
  <c r="CA25"/>
  <c r="BX25"/>
  <c r="BU25"/>
  <c r="BO25"/>
  <c r="BL25"/>
  <c r="BI25"/>
  <c r="BF25"/>
  <c r="BC25"/>
  <c r="AZ25"/>
  <c r="AW25"/>
  <c r="AT25"/>
  <c r="AQ25"/>
  <c r="AN25"/>
  <c r="AK25"/>
  <c r="AH25"/>
  <c r="AE25"/>
  <c r="AB25"/>
  <c r="Y25"/>
  <c r="V25"/>
  <c r="S25"/>
  <c r="P25"/>
  <c r="M25"/>
  <c r="J25"/>
  <c r="G25"/>
  <c r="D25"/>
  <c r="DS24"/>
  <c r="DR24"/>
  <c r="DQ24"/>
  <c r="DN24"/>
  <c r="DK24"/>
  <c r="DH24"/>
  <c r="DE24"/>
  <c r="DB24"/>
  <c r="CY24"/>
  <c r="CV24"/>
  <c r="CS24"/>
  <c r="CP24"/>
  <c r="CM24"/>
  <c r="CJ24"/>
  <c r="CG24"/>
  <c r="CD24"/>
  <c r="CA24"/>
  <c r="BX24"/>
  <c r="BU24"/>
  <c r="BR24"/>
  <c r="BL24"/>
  <c r="BI24"/>
  <c r="BF24"/>
  <c r="BC24"/>
  <c r="AZ24"/>
  <c r="AW24"/>
  <c r="AT24"/>
  <c r="AQ24"/>
  <c r="AN24"/>
  <c r="AK24"/>
  <c r="AH24"/>
  <c r="AE24"/>
  <c r="AB24"/>
  <c r="Y24"/>
  <c r="V24"/>
  <c r="S24"/>
  <c r="P24"/>
  <c r="M24"/>
  <c r="J24"/>
  <c r="G24"/>
  <c r="D24"/>
  <c r="DS23"/>
  <c r="DR23"/>
  <c r="DQ23"/>
  <c r="DN23"/>
  <c r="DK23"/>
  <c r="DH23"/>
  <c r="DE23"/>
  <c r="DB23"/>
  <c r="CY23"/>
  <c r="CV23"/>
  <c r="CS23"/>
  <c r="CP23"/>
  <c r="CM23"/>
  <c r="CJ23"/>
  <c r="CG23"/>
  <c r="CD23"/>
  <c r="CA23"/>
  <c r="BX23"/>
  <c r="BU23"/>
  <c r="BR23"/>
  <c r="BO23"/>
  <c r="BI23"/>
  <c r="BF23"/>
  <c r="BC23"/>
  <c r="AZ23"/>
  <c r="AW23"/>
  <c r="AT23"/>
  <c r="AQ23"/>
  <c r="AN23"/>
  <c r="AK23"/>
  <c r="AH23"/>
  <c r="AE23"/>
  <c r="AB23"/>
  <c r="Y23"/>
  <c r="V23"/>
  <c r="S23"/>
  <c r="P23"/>
  <c r="M23"/>
  <c r="J23"/>
  <c r="G23"/>
  <c r="D23"/>
  <c r="DS22"/>
  <c r="DR22"/>
  <c r="DQ22"/>
  <c r="DN22"/>
  <c r="DK22"/>
  <c r="DH22"/>
  <c r="DE22"/>
  <c r="DB22"/>
  <c r="CY22"/>
  <c r="CV22"/>
  <c r="CS22"/>
  <c r="CP22"/>
  <c r="CM22"/>
  <c r="CJ22"/>
  <c r="CG22"/>
  <c r="CD22"/>
  <c r="CA22"/>
  <c r="BX22"/>
  <c r="BU22"/>
  <c r="BR22"/>
  <c r="BO22"/>
  <c r="BL22"/>
  <c r="BF22"/>
  <c r="BC22"/>
  <c r="AZ22"/>
  <c r="AW22"/>
  <c r="AT22"/>
  <c r="AQ22"/>
  <c r="AN22"/>
  <c r="AK22"/>
  <c r="AH22"/>
  <c r="AE22"/>
  <c r="AB22"/>
  <c r="Y22"/>
  <c r="V22"/>
  <c r="S22"/>
  <c r="P22"/>
  <c r="M22"/>
  <c r="J22"/>
  <c r="G22"/>
  <c r="D22"/>
  <c r="DS21"/>
  <c r="DR21"/>
  <c r="DQ21"/>
  <c r="DN21"/>
  <c r="DK21"/>
  <c r="DH21"/>
  <c r="DE21"/>
  <c r="DB21"/>
  <c r="CY21"/>
  <c r="CV21"/>
  <c r="CS21"/>
  <c r="CP21"/>
  <c r="CM21"/>
  <c r="CJ21"/>
  <c r="CG21"/>
  <c r="CD21"/>
  <c r="CA21"/>
  <c r="BX21"/>
  <c r="BU21"/>
  <c r="BR21"/>
  <c r="BO21"/>
  <c r="BL21"/>
  <c r="BI21"/>
  <c r="BC21"/>
  <c r="AZ21"/>
  <c r="AW21"/>
  <c r="AT21"/>
  <c r="AQ21"/>
  <c r="AN21"/>
  <c r="AK21"/>
  <c r="AH21"/>
  <c r="AE21"/>
  <c r="AB21"/>
  <c r="Y21"/>
  <c r="V21"/>
  <c r="S21"/>
  <c r="P21"/>
  <c r="M21"/>
  <c r="J21"/>
  <c r="G21"/>
  <c r="D21"/>
  <c r="DS20"/>
  <c r="DR20"/>
  <c r="DQ20"/>
  <c r="DN20"/>
  <c r="DK20"/>
  <c r="DH20"/>
  <c r="DE20"/>
  <c r="DB20"/>
  <c r="CY20"/>
  <c r="CV20"/>
  <c r="CS20"/>
  <c r="CP20"/>
  <c r="CM20"/>
  <c r="CJ20"/>
  <c r="CG20"/>
  <c r="CD20"/>
  <c r="CA20"/>
  <c r="BX20"/>
  <c r="BU20"/>
  <c r="BR20"/>
  <c r="BO20"/>
  <c r="BL20"/>
  <c r="BI20"/>
  <c r="BF20"/>
  <c r="AZ20"/>
  <c r="AW20"/>
  <c r="AT20"/>
  <c r="AQ20"/>
  <c r="AN20"/>
  <c r="AK20"/>
  <c r="AH20"/>
  <c r="AE20"/>
  <c r="AB20"/>
  <c r="Y20"/>
  <c r="V20"/>
  <c r="S20"/>
  <c r="P20"/>
  <c r="M20"/>
  <c r="J20"/>
  <c r="G20"/>
  <c r="D20"/>
  <c r="DS19"/>
  <c r="DR19"/>
  <c r="DQ19"/>
  <c r="DN19"/>
  <c r="DK19"/>
  <c r="DH19"/>
  <c r="DE19"/>
  <c r="DB19"/>
  <c r="CY19"/>
  <c r="CV19"/>
  <c r="CS19"/>
  <c r="CP19"/>
  <c r="CM19"/>
  <c r="CJ19"/>
  <c r="CG19"/>
  <c r="CD19"/>
  <c r="CA19"/>
  <c r="BX19"/>
  <c r="BU19"/>
  <c r="BR19"/>
  <c r="BO19"/>
  <c r="BL19"/>
  <c r="BI19"/>
  <c r="BF19"/>
  <c r="BC19"/>
  <c r="AW19"/>
  <c r="AT19"/>
  <c r="AQ19"/>
  <c r="AN19"/>
  <c r="AK19"/>
  <c r="AH19"/>
  <c r="AE19"/>
  <c r="AB19"/>
  <c r="Y19"/>
  <c r="V19"/>
  <c r="S19"/>
  <c r="P19"/>
  <c r="M19"/>
  <c r="J19"/>
  <c r="G19"/>
  <c r="DS18"/>
  <c r="DR18"/>
  <c r="DQ18"/>
  <c r="DN18"/>
  <c r="DK18"/>
  <c r="DH18"/>
  <c r="DE18"/>
  <c r="DB18"/>
  <c r="CY18"/>
  <c r="CV18"/>
  <c r="CS18"/>
  <c r="CP18"/>
  <c r="CM18"/>
  <c r="CJ18"/>
  <c r="CG18"/>
  <c r="CD18"/>
  <c r="CA18"/>
  <c r="BX18"/>
  <c r="BU18"/>
  <c r="BR18"/>
  <c r="BO18"/>
  <c r="BL18"/>
  <c r="BI18"/>
  <c r="BF18"/>
  <c r="BC18"/>
  <c r="AZ18"/>
  <c r="AT18"/>
  <c r="AQ18"/>
  <c r="AN18"/>
  <c r="AK18"/>
  <c r="AH18"/>
  <c r="AB18"/>
  <c r="Y18"/>
  <c r="V18"/>
  <c r="S18"/>
  <c r="P18"/>
  <c r="M18"/>
  <c r="J18"/>
  <c r="G18"/>
  <c r="D18"/>
  <c r="DS17"/>
  <c r="DR17"/>
  <c r="DQ17"/>
  <c r="DN17"/>
  <c r="DK17"/>
  <c r="DH17"/>
  <c r="DE17"/>
  <c r="DB17"/>
  <c r="CY17"/>
  <c r="CV17"/>
  <c r="CS17"/>
  <c r="CP17"/>
  <c r="CM17"/>
  <c r="CJ17"/>
  <c r="CG17"/>
  <c r="CD17"/>
  <c r="CA17"/>
  <c r="BX17"/>
  <c r="BU17"/>
  <c r="BO17"/>
  <c r="BL17"/>
  <c r="BI17"/>
  <c r="BF17"/>
  <c r="BC17"/>
  <c r="AZ17"/>
  <c r="AW17"/>
  <c r="AQ17"/>
  <c r="AN17"/>
  <c r="AK17"/>
  <c r="AH17"/>
  <c r="AE17"/>
  <c r="AB17"/>
  <c r="Y17"/>
  <c r="V17"/>
  <c r="S17"/>
  <c r="P17"/>
  <c r="M17"/>
  <c r="J17"/>
  <c r="G17"/>
  <c r="D17"/>
  <c r="DS16"/>
  <c r="DR16"/>
  <c r="DQ16"/>
  <c r="DN16"/>
  <c r="DK16"/>
  <c r="DH16"/>
  <c r="DE16"/>
  <c r="DB16"/>
  <c r="CY16"/>
  <c r="CV16"/>
  <c r="CS16"/>
  <c r="CP16"/>
  <c r="CM16"/>
  <c r="CJ16"/>
  <c r="CG16"/>
  <c r="CD16"/>
  <c r="CA16"/>
  <c r="BX16"/>
  <c r="BU16"/>
  <c r="BR16"/>
  <c r="BO16"/>
  <c r="BL16"/>
  <c r="BI16"/>
  <c r="BF16"/>
  <c r="BC16"/>
  <c r="AZ16"/>
  <c r="AW16"/>
  <c r="AT16"/>
  <c r="AN16"/>
  <c r="AK16"/>
  <c r="AH16"/>
  <c r="AE16"/>
  <c r="AB16"/>
  <c r="Y16"/>
  <c r="V16"/>
  <c r="S16"/>
  <c r="P16"/>
  <c r="M16"/>
  <c r="J16"/>
  <c r="G16"/>
  <c r="D16"/>
  <c r="DS15"/>
  <c r="DR15"/>
  <c r="DQ15"/>
  <c r="DN15"/>
  <c r="DK15"/>
  <c r="DH15"/>
  <c r="DE15"/>
  <c r="DB15"/>
  <c r="CY15"/>
  <c r="CV15"/>
  <c r="CS15"/>
  <c r="CP15"/>
  <c r="CM15"/>
  <c r="CJ15"/>
  <c r="CG15"/>
  <c r="CD15"/>
  <c r="CA15"/>
  <c r="BX15"/>
  <c r="BU15"/>
  <c r="BR15"/>
  <c r="BO15"/>
  <c r="BL15"/>
  <c r="BI15"/>
  <c r="BF15"/>
  <c r="BC15"/>
  <c r="AZ15"/>
  <c r="AW15"/>
  <c r="AT15"/>
  <c r="AQ15"/>
  <c r="AK15"/>
  <c r="AH15"/>
  <c r="AE15"/>
  <c r="AB15"/>
  <c r="Y15"/>
  <c r="V15"/>
  <c r="S15"/>
  <c r="P15"/>
  <c r="M15"/>
  <c r="J15"/>
  <c r="G15"/>
  <c r="D15"/>
  <c r="DS14"/>
  <c r="DR14"/>
  <c r="DQ14"/>
  <c r="DN14"/>
  <c r="DK14"/>
  <c r="DH14"/>
  <c r="DE14"/>
  <c r="DB14"/>
  <c r="CY14"/>
  <c r="CV14"/>
  <c r="CS14"/>
  <c r="CP14"/>
  <c r="CM14"/>
  <c r="CJ14"/>
  <c r="CG14"/>
  <c r="CD14"/>
  <c r="CA14"/>
  <c r="BX14"/>
  <c r="BU14"/>
  <c r="BR14"/>
  <c r="BO14"/>
  <c r="BL14"/>
  <c r="BI14"/>
  <c r="BF14"/>
  <c r="BC14"/>
  <c r="AZ14"/>
  <c r="AW14"/>
  <c r="AT14"/>
  <c r="AQ14"/>
  <c r="AN14"/>
  <c r="AE14"/>
  <c r="AB14"/>
  <c r="Y14"/>
  <c r="V14"/>
  <c r="S14"/>
  <c r="P14"/>
  <c r="M14"/>
  <c r="J14"/>
  <c r="G14"/>
  <c r="D14"/>
  <c r="DS13"/>
  <c r="DR13"/>
  <c r="DQ13"/>
  <c r="DN13"/>
  <c r="DK13"/>
  <c r="DH13"/>
  <c r="DE13"/>
  <c r="DB13"/>
  <c r="CY13"/>
  <c r="CV13"/>
  <c r="CS13"/>
  <c r="CP13"/>
  <c r="CM13"/>
  <c r="CJ13"/>
  <c r="CG13"/>
  <c r="CD13"/>
  <c r="CA13"/>
  <c r="BX13"/>
  <c r="BU13"/>
  <c r="BR13"/>
  <c r="BO13"/>
  <c r="BL13"/>
  <c r="BI13"/>
  <c r="BF13"/>
  <c r="BC13"/>
  <c r="AZ13"/>
  <c r="AW13"/>
  <c r="AT13"/>
  <c r="AQ13"/>
  <c r="AN13"/>
  <c r="AK13"/>
  <c r="AE13"/>
  <c r="AB13"/>
  <c r="Y13"/>
  <c r="V13"/>
  <c r="S13"/>
  <c r="P13"/>
  <c r="M13"/>
  <c r="J13"/>
  <c r="G13"/>
  <c r="D13"/>
  <c r="DS12"/>
  <c r="DR12"/>
  <c r="DQ12"/>
  <c r="DN12"/>
  <c r="DK12"/>
  <c r="DH12"/>
  <c r="DE12"/>
  <c r="DB12"/>
  <c r="CY12"/>
  <c r="CV12"/>
  <c r="CS12"/>
  <c r="CP12"/>
  <c r="CM12"/>
  <c r="CJ12"/>
  <c r="CG12"/>
  <c r="CD12"/>
  <c r="CA12"/>
  <c r="BX12"/>
  <c r="BU12"/>
  <c r="BR12"/>
  <c r="BO12"/>
  <c r="BL12"/>
  <c r="BI12"/>
  <c r="BF12"/>
  <c r="BC12"/>
  <c r="AZ12"/>
  <c r="AW12"/>
  <c r="AT12"/>
  <c r="AQ12"/>
  <c r="AN12"/>
  <c r="AK12"/>
  <c r="AH12"/>
  <c r="AB12"/>
  <c r="Y12"/>
  <c r="V12"/>
  <c r="S12"/>
  <c r="P12"/>
  <c r="M12"/>
  <c r="J12"/>
  <c r="G12"/>
  <c r="D12"/>
  <c r="DS11"/>
  <c r="DR11"/>
  <c r="DQ11"/>
  <c r="DN11"/>
  <c r="DK11"/>
  <c r="DH11"/>
  <c r="DE11"/>
  <c r="DB11"/>
  <c r="CY11"/>
  <c r="CV11"/>
  <c r="CS11"/>
  <c r="CP11"/>
  <c r="CM11"/>
  <c r="CJ11"/>
  <c r="CG11"/>
  <c r="CD11"/>
  <c r="CA11"/>
  <c r="BX11"/>
  <c r="BU11"/>
  <c r="BR11"/>
  <c r="BO11"/>
  <c r="BL11"/>
  <c r="BI11"/>
  <c r="BF11"/>
  <c r="BC11"/>
  <c r="AZ11"/>
  <c r="AW11"/>
  <c r="AT11"/>
  <c r="AQ11"/>
  <c r="AN11"/>
  <c r="AH11"/>
  <c r="AE11"/>
  <c r="Y11"/>
  <c r="V11"/>
  <c r="S11"/>
  <c r="P11"/>
  <c r="M11"/>
  <c r="J11"/>
  <c r="G11"/>
  <c r="D11"/>
  <c r="DS10"/>
  <c r="DR10"/>
  <c r="DQ10"/>
  <c r="DN10"/>
  <c r="DK10"/>
  <c r="DH10"/>
  <c r="DE10"/>
  <c r="DB10"/>
  <c r="CY10"/>
  <c r="CV10"/>
  <c r="CS10"/>
  <c r="CP10"/>
  <c r="CM10"/>
  <c r="CJ10"/>
  <c r="CG10"/>
  <c r="CD10"/>
  <c r="CA10"/>
  <c r="BX10"/>
  <c r="BU10"/>
  <c r="BR10"/>
  <c r="BO10"/>
  <c r="BL10"/>
  <c r="BI10"/>
  <c r="BF10"/>
  <c r="BC10"/>
  <c r="AZ10"/>
  <c r="AW10"/>
  <c r="AT10"/>
  <c r="AQ10"/>
  <c r="AN10"/>
  <c r="AK10"/>
  <c r="AH10"/>
  <c r="AE10"/>
  <c r="AB10"/>
  <c r="V10"/>
  <c r="S10"/>
  <c r="P10"/>
  <c r="M10"/>
  <c r="J10"/>
  <c r="G10"/>
  <c r="D10"/>
  <c r="DS9"/>
  <c r="DR9"/>
  <c r="DQ9"/>
  <c r="DN9"/>
  <c r="DK9"/>
  <c r="DH9"/>
  <c r="DE9"/>
  <c r="DB9"/>
  <c r="CY9"/>
  <c r="CV9"/>
  <c r="CS9"/>
  <c r="CP9"/>
  <c r="CM9"/>
  <c r="CJ9"/>
  <c r="CG9"/>
  <c r="CD9"/>
  <c r="CA9"/>
  <c r="BX9"/>
  <c r="BU9"/>
  <c r="BR9"/>
  <c r="BO9"/>
  <c r="BL9"/>
  <c r="BI9"/>
  <c r="BF9"/>
  <c r="BC9"/>
  <c r="AZ9"/>
  <c r="AW9"/>
  <c r="AT9"/>
  <c r="AQ9"/>
  <c r="AK9"/>
  <c r="AH9"/>
  <c r="AE9"/>
  <c r="AB9"/>
  <c r="Y9"/>
  <c r="S9"/>
  <c r="M9"/>
  <c r="J9"/>
  <c r="G9"/>
  <c r="D9"/>
  <c r="DS8"/>
  <c r="DR8"/>
  <c r="DQ8"/>
  <c r="DN8"/>
  <c r="DK8"/>
  <c r="DH8"/>
  <c r="DE8"/>
  <c r="DB8"/>
  <c r="CY8"/>
  <c r="CV8"/>
  <c r="CS8"/>
  <c r="CP8"/>
  <c r="CM8"/>
  <c r="CJ8"/>
  <c r="CG8"/>
  <c r="CD8"/>
  <c r="CA8"/>
  <c r="BX8"/>
  <c r="BU8"/>
  <c r="BR8"/>
  <c r="BO8"/>
  <c r="BL8"/>
  <c r="BI8"/>
  <c r="BF8"/>
  <c r="BC8"/>
  <c r="AZ8"/>
  <c r="AW8"/>
  <c r="AT8"/>
  <c r="AQ8"/>
  <c r="AN8"/>
  <c r="AK8"/>
  <c r="AH8"/>
  <c r="AE8"/>
  <c r="AB8"/>
  <c r="Y8"/>
  <c r="V8"/>
  <c r="P8"/>
  <c r="M8"/>
  <c r="J8"/>
  <c r="G8"/>
  <c r="D8"/>
  <c r="DS7"/>
  <c r="DR7"/>
  <c r="DQ7"/>
  <c r="DN7"/>
  <c r="DK7"/>
  <c r="DH7"/>
  <c r="DE7"/>
  <c r="DB7"/>
  <c r="CY7"/>
  <c r="CV7"/>
  <c r="CS7"/>
  <c r="CP7"/>
  <c r="CM7"/>
  <c r="CJ7"/>
  <c r="CG7"/>
  <c r="CD7"/>
  <c r="CA7"/>
  <c r="BX7"/>
  <c r="BU7"/>
  <c r="BR7"/>
  <c r="BO7"/>
  <c r="BL7"/>
  <c r="BI7"/>
  <c r="BF7"/>
  <c r="BC7"/>
  <c r="AZ7"/>
  <c r="AW7"/>
  <c r="AT7"/>
  <c r="AQ7"/>
  <c r="AN7"/>
  <c r="AK7"/>
  <c r="AH7"/>
  <c r="AE7"/>
  <c r="AB7"/>
  <c r="Y7"/>
  <c r="V7"/>
  <c r="S7"/>
  <c r="M7"/>
  <c r="J7"/>
  <c r="G7"/>
  <c r="D7"/>
  <c r="DS6"/>
  <c r="DR6"/>
  <c r="DQ6"/>
  <c r="DN6"/>
  <c r="DK6"/>
  <c r="DH6"/>
  <c r="DE6"/>
  <c r="DB6"/>
  <c r="CY6"/>
  <c r="CV6"/>
  <c r="CS6"/>
  <c r="CP6"/>
  <c r="CM6"/>
  <c r="CJ6"/>
  <c r="CG6"/>
  <c r="CD6"/>
  <c r="CA6"/>
  <c r="BX6"/>
  <c r="BU6"/>
  <c r="BR6"/>
  <c r="BO6"/>
  <c r="BL6"/>
  <c r="BI6"/>
  <c r="BF6"/>
  <c r="BC6"/>
  <c r="AZ6"/>
  <c r="AW6"/>
  <c r="AT6"/>
  <c r="AQ6"/>
  <c r="AK6"/>
  <c r="AH6"/>
  <c r="AE6"/>
  <c r="AB6"/>
  <c r="Y6"/>
  <c r="V6"/>
  <c r="S6"/>
  <c r="P6"/>
  <c r="J6"/>
  <c r="G6"/>
  <c r="D6"/>
  <c r="DS5"/>
  <c r="DR5"/>
  <c r="DQ5"/>
  <c r="DN5"/>
  <c r="DK5"/>
  <c r="DH5"/>
  <c r="DE5"/>
  <c r="DB5"/>
  <c r="CY5"/>
  <c r="CV5"/>
  <c r="CS5"/>
  <c r="CP5"/>
  <c r="CM5"/>
  <c r="CJ5"/>
  <c r="CG5"/>
  <c r="CD5"/>
  <c r="CA5"/>
  <c r="BX5"/>
  <c r="BU5"/>
  <c r="BR5"/>
  <c r="BO5"/>
  <c r="BL5"/>
  <c r="BI5"/>
  <c r="BF5"/>
  <c r="BC5"/>
  <c r="AZ5"/>
  <c r="AW5"/>
  <c r="AT5"/>
  <c r="AQ5"/>
  <c r="AN5"/>
  <c r="AK5"/>
  <c r="AH5"/>
  <c r="AE5"/>
  <c r="AB5"/>
  <c r="Y5"/>
  <c r="V5"/>
  <c r="S5"/>
  <c r="P5"/>
  <c r="M5"/>
  <c r="G5"/>
  <c r="D5"/>
  <c r="DS4"/>
  <c r="DR4"/>
  <c r="DQ4"/>
  <c r="DN4"/>
  <c r="DK4"/>
  <c r="DH4"/>
  <c r="DE4"/>
  <c r="DB4"/>
  <c r="CY4"/>
  <c r="CV4"/>
  <c r="CS4"/>
  <c r="CP4"/>
  <c r="CM4"/>
  <c r="CJ4"/>
  <c r="CG4"/>
  <c r="CD4"/>
  <c r="CA4"/>
  <c r="BX4"/>
  <c r="BU4"/>
  <c r="BR4"/>
  <c r="BO4"/>
  <c r="BL4"/>
  <c r="BI4"/>
  <c r="BF4"/>
  <c r="BC4"/>
  <c r="AZ4"/>
  <c r="AW4"/>
  <c r="AT4"/>
  <c r="AQ4"/>
  <c r="AN4"/>
  <c r="AK4"/>
  <c r="AH4"/>
  <c r="AE4"/>
  <c r="AB4"/>
  <c r="Y4"/>
  <c r="V4"/>
  <c r="S4"/>
  <c r="P4"/>
  <c r="M4"/>
  <c r="J4"/>
  <c r="D4"/>
  <c r="DS3"/>
  <c r="DQ3"/>
  <c r="DN3"/>
  <c r="DK3"/>
  <c r="DH3"/>
  <c r="DE3"/>
  <c r="DB3"/>
  <c r="CY3"/>
  <c r="CV3"/>
  <c r="CS3"/>
  <c r="CP3"/>
  <c r="CM3"/>
  <c r="CJ3"/>
  <c r="CG3"/>
  <c r="CD3"/>
  <c r="CA3"/>
  <c r="BX3"/>
  <c r="BU3"/>
  <c r="BR3"/>
  <c r="BO3"/>
  <c r="BL3"/>
  <c r="BI3"/>
  <c r="BF3"/>
  <c r="BC3"/>
  <c r="AZ3"/>
  <c r="AW3"/>
  <c r="AT3"/>
  <c r="AQ3"/>
  <c r="AN3"/>
  <c r="AK3"/>
  <c r="AH3"/>
  <c r="AE3"/>
  <c r="AB3"/>
  <c r="Y3"/>
  <c r="V3"/>
  <c r="S3"/>
  <c r="P3"/>
  <c r="M3"/>
  <c r="J3"/>
  <c r="G3"/>
  <c r="DO1"/>
  <c r="DL1"/>
  <c r="DI1"/>
  <c r="DF1"/>
  <c r="DC1"/>
  <c r="CZ1"/>
  <c r="CW1"/>
  <c r="CT1"/>
  <c r="CQ1"/>
  <c r="CN1"/>
  <c r="CK1"/>
  <c r="CH1"/>
  <c r="CE1"/>
  <c r="CB1"/>
  <c r="BY1"/>
  <c r="BV1"/>
  <c r="BS1"/>
  <c r="BP1"/>
  <c r="BM1"/>
  <c r="BJ1"/>
  <c r="BG1"/>
  <c r="BD1"/>
  <c r="BA1"/>
  <c r="AX1"/>
  <c r="AU1"/>
  <c r="AR1"/>
  <c r="AO1"/>
  <c r="AL1"/>
  <c r="AI1"/>
  <c r="AF1"/>
  <c r="AC1"/>
  <c r="Z1"/>
  <c r="W1"/>
  <c r="T1"/>
  <c r="Q1"/>
  <c r="N1"/>
  <c r="K1"/>
  <c r="H1"/>
  <c r="E1"/>
  <c r="B1"/>
  <c r="AH54" i="17"/>
  <c r="AH36"/>
  <c r="AH49"/>
  <c r="AH60"/>
  <c r="AH33"/>
  <c r="AH58"/>
  <c r="AH38"/>
  <c r="AH42"/>
  <c r="AH46"/>
  <c r="AH50"/>
  <c r="AH30"/>
  <c r="AH61"/>
  <c r="AH43"/>
  <c r="AH45"/>
  <c r="AH48"/>
  <c r="AH31"/>
  <c r="AH39"/>
  <c r="AH41"/>
  <c r="AH32"/>
  <c r="AH51"/>
  <c r="AH63"/>
  <c r="AH37"/>
  <c r="AH35"/>
  <c r="AH59"/>
  <c r="AH56"/>
  <c r="AH28"/>
  <c r="AH47"/>
  <c r="AH40"/>
  <c r="AH57"/>
  <c r="AD54"/>
  <c r="AD36"/>
  <c r="AD49"/>
  <c r="AD60"/>
  <c r="AD33"/>
  <c r="AD58"/>
  <c r="AD38"/>
  <c r="AD42"/>
  <c r="AD46"/>
  <c r="AD50"/>
  <c r="AD61"/>
  <c r="AD43"/>
  <c r="AD45"/>
  <c r="AD48"/>
  <c r="AD31"/>
  <c r="AD41"/>
  <c r="AD51"/>
  <c r="AD63"/>
  <c r="AD37"/>
  <c r="AD35"/>
  <c r="AD59"/>
  <c r="AD56"/>
  <c r="AD47"/>
  <c r="AD40"/>
  <c r="AD57"/>
  <c r="Z54"/>
  <c r="Z36"/>
  <c r="Z49"/>
  <c r="Z60"/>
  <c r="Z33"/>
  <c r="Z58"/>
  <c r="Z38"/>
  <c r="Z42"/>
  <c r="Z46"/>
  <c r="Z50"/>
  <c r="Z30"/>
  <c r="Z61"/>
  <c r="Z43"/>
  <c r="Z45"/>
  <c r="Z48"/>
  <c r="Z31"/>
  <c r="Z39"/>
  <c r="Z41"/>
  <c r="Z32"/>
  <c r="Z51"/>
  <c r="Z63"/>
  <c r="Z37"/>
  <c r="Z35"/>
  <c r="Z59"/>
  <c r="Z56"/>
  <c r="Z28"/>
  <c r="Z47"/>
  <c r="Z40"/>
  <c r="Z57"/>
  <c r="V54"/>
  <c r="V36"/>
  <c r="V49"/>
  <c r="V60"/>
  <c r="V33"/>
  <c r="V58"/>
  <c r="V38"/>
  <c r="V42"/>
  <c r="V46"/>
  <c r="V50"/>
  <c r="V30"/>
  <c r="V61"/>
  <c r="V43"/>
  <c r="V45"/>
  <c r="V48"/>
  <c r="V31"/>
  <c r="V39"/>
  <c r="V41"/>
  <c r="V32"/>
  <c r="V51"/>
  <c r="V63"/>
  <c r="V37"/>
  <c r="V35"/>
  <c r="V59"/>
  <c r="V56"/>
  <c r="V28"/>
  <c r="V47"/>
  <c r="V40"/>
  <c r="V57"/>
  <c r="R54"/>
  <c r="R36"/>
  <c r="R49"/>
  <c r="R60"/>
  <c r="R33"/>
  <c r="R58"/>
  <c r="R38"/>
  <c r="R42"/>
  <c r="R46"/>
  <c r="R50"/>
  <c r="R30"/>
  <c r="R61"/>
  <c r="R43"/>
  <c r="R45"/>
  <c r="R48"/>
  <c r="R31"/>
  <c r="R39"/>
  <c r="R41"/>
  <c r="R32"/>
  <c r="R51"/>
  <c r="R63"/>
  <c r="R37"/>
  <c r="R35"/>
  <c r="R59"/>
  <c r="R56"/>
  <c r="R28"/>
  <c r="R47"/>
  <c r="R40"/>
  <c r="R57"/>
  <c r="F37"/>
  <c r="F35"/>
  <c r="F32"/>
  <c r="F51"/>
  <c r="F63"/>
  <c r="F31"/>
  <c r="F54"/>
  <c r="J37"/>
  <c r="J35"/>
  <c r="J32"/>
  <c r="J51"/>
  <c r="J63"/>
  <c r="J31"/>
  <c r="J54"/>
  <c r="N58"/>
  <c r="N38"/>
  <c r="N42"/>
  <c r="N60"/>
  <c r="N43"/>
  <c r="N46"/>
  <c r="N33"/>
  <c r="N45"/>
  <c r="N50"/>
  <c r="N30"/>
  <c r="N49"/>
  <c r="N39"/>
  <c r="N41"/>
  <c r="N59"/>
  <c r="N56"/>
  <c r="N48"/>
  <c r="N28"/>
  <c r="N47"/>
  <c r="N40"/>
  <c r="N61"/>
  <c r="N57"/>
  <c r="N37"/>
  <c r="N35"/>
  <c r="N32"/>
  <c r="N51"/>
  <c r="N63"/>
  <c r="N31"/>
  <c r="N54"/>
  <c r="J49"/>
  <c r="J39"/>
  <c r="J41"/>
  <c r="F49"/>
  <c r="F39"/>
  <c r="F41"/>
  <c r="F58"/>
  <c r="J58"/>
  <c r="J57"/>
  <c r="F57"/>
  <c r="F40"/>
  <c r="J40"/>
  <c r="AZ15" i="19" l="1"/>
  <c r="BA15" s="1"/>
  <c r="AZ16"/>
  <c r="BA16" s="1"/>
  <c r="AF23"/>
  <c r="E53" i="17"/>
  <c r="E41"/>
  <c r="E34"/>
  <c r="E58"/>
  <c r="DT40" i="20"/>
  <c r="DU40" s="1"/>
  <c r="DT41"/>
  <c r="DU41" s="1"/>
  <c r="DT42"/>
  <c r="DU42" s="1"/>
  <c r="DT22"/>
  <c r="DU22" s="1"/>
  <c r="DT29"/>
  <c r="DU29" s="1"/>
  <c r="BH47"/>
  <c r="CC47"/>
  <c r="DJ47"/>
  <c r="DM47"/>
  <c r="DP47"/>
  <c r="BG47"/>
  <c r="CB47"/>
  <c r="DI47"/>
  <c r="DL47"/>
  <c r="DO47"/>
  <c r="AZ14" i="19"/>
  <c r="BA14" s="1"/>
  <c r="AP23"/>
  <c r="AO23"/>
  <c r="AG22"/>
  <c r="AG23" s="1"/>
  <c r="AZ13"/>
  <c r="BA13" s="1"/>
  <c r="E18" i="17"/>
  <c r="E11"/>
  <c r="E21"/>
  <c r="H21" s="1"/>
  <c r="E12"/>
  <c r="H12" s="1"/>
  <c r="H18"/>
  <c r="H11"/>
  <c r="AR62"/>
  <c r="AS62" s="1"/>
  <c r="E52"/>
  <c r="E29"/>
  <c r="E62"/>
  <c r="H62" s="1"/>
  <c r="DT39" i="20"/>
  <c r="DU39" s="1"/>
  <c r="DF47"/>
  <c r="DG47"/>
  <c r="DT38"/>
  <c r="DU38" s="1"/>
  <c r="DC47"/>
  <c r="DD47"/>
  <c r="DT35"/>
  <c r="DU35" s="1"/>
  <c r="CT47"/>
  <c r="CU47"/>
  <c r="DT34"/>
  <c r="DU34" s="1"/>
  <c r="CQ47"/>
  <c r="CR47"/>
  <c r="E39" i="17"/>
  <c r="E49"/>
  <c r="DT16" i="20"/>
  <c r="DU16" s="1"/>
  <c r="AO47"/>
  <c r="AP47"/>
  <c r="DT24"/>
  <c r="DU24" s="1"/>
  <c r="BM47"/>
  <c r="BN47"/>
  <c r="DT20"/>
  <c r="DU20" s="1"/>
  <c r="BA47"/>
  <c r="BB47"/>
  <c r="DT37"/>
  <c r="DU37" s="1"/>
  <c r="CZ47"/>
  <c r="DA47"/>
  <c r="DT36"/>
  <c r="DU36" s="1"/>
  <c r="CW47"/>
  <c r="CX47"/>
  <c r="DT33"/>
  <c r="DU33" s="1"/>
  <c r="CN47"/>
  <c r="CO47"/>
  <c r="CL47"/>
  <c r="DT32"/>
  <c r="DU32" s="1"/>
  <c r="CK47"/>
  <c r="DT30"/>
  <c r="DU30" s="1"/>
  <c r="CE47"/>
  <c r="CF47"/>
  <c r="DT31"/>
  <c r="DU31" s="1"/>
  <c r="CH47"/>
  <c r="CI47"/>
  <c r="DT28"/>
  <c r="DU28" s="1"/>
  <c r="BY47"/>
  <c r="BZ47"/>
  <c r="BW47"/>
  <c r="DT27"/>
  <c r="DU27" s="1"/>
  <c r="BV47"/>
  <c r="BT47"/>
  <c r="DT26"/>
  <c r="DU26" s="1"/>
  <c r="BS47"/>
  <c r="DT23"/>
  <c r="DU23" s="1"/>
  <c r="BJ47"/>
  <c r="BK47"/>
  <c r="BQ47"/>
  <c r="DT25"/>
  <c r="DU25" s="1"/>
  <c r="BP47"/>
  <c r="DT19"/>
  <c r="DU19" s="1"/>
  <c r="AX47"/>
  <c r="AY47"/>
  <c r="DT21"/>
  <c r="DU21" s="1"/>
  <c r="BD47"/>
  <c r="BE47"/>
  <c r="AS47"/>
  <c r="AR47"/>
  <c r="DT17"/>
  <c r="DU17" s="1"/>
  <c r="AV47"/>
  <c r="DT18"/>
  <c r="DU18" s="1"/>
  <c r="AU47"/>
  <c r="DT15"/>
  <c r="DU15" s="1"/>
  <c r="AL47"/>
  <c r="AM47"/>
  <c r="R47"/>
  <c r="DT6"/>
  <c r="DU6" s="1"/>
  <c r="K47"/>
  <c r="DT8"/>
  <c r="DU8" s="1"/>
  <c r="Q47"/>
  <c r="T47"/>
  <c r="DT9"/>
  <c r="DU9" s="1"/>
  <c r="U47"/>
  <c r="L47"/>
  <c r="AJ47"/>
  <c r="AI47"/>
  <c r="DT14"/>
  <c r="DU14" s="1"/>
  <c r="DT13"/>
  <c r="DU13" s="1"/>
  <c r="AF47"/>
  <c r="DT12"/>
  <c r="DU12" s="1"/>
  <c r="AC47"/>
  <c r="DT11"/>
  <c r="DU11" s="1"/>
  <c r="Z47"/>
  <c r="DT10"/>
  <c r="DU10" s="1"/>
  <c r="W47"/>
  <c r="DT7"/>
  <c r="DU7" s="1"/>
  <c r="N47"/>
  <c r="DT5"/>
  <c r="DU5" s="1"/>
  <c r="H47"/>
  <c r="AG47"/>
  <c r="AD47"/>
  <c r="AA47"/>
  <c r="X47"/>
  <c r="O47"/>
  <c r="I47"/>
  <c r="DT3"/>
  <c r="DU3" s="1"/>
  <c r="B47"/>
  <c r="C47"/>
  <c r="DT4"/>
  <c r="DU4" s="1"/>
  <c r="E47"/>
  <c r="F47"/>
  <c r="E31" i="17"/>
  <c r="E51"/>
  <c r="E35"/>
  <c r="E54"/>
  <c r="E63"/>
  <c r="E32"/>
  <c r="E37"/>
  <c r="E40"/>
  <c r="E57"/>
  <c r="J33"/>
  <c r="F33"/>
  <c r="V55"/>
  <c r="F46"/>
  <c r="F47"/>
  <c r="F36"/>
  <c r="J43"/>
  <c r="J46"/>
  <c r="J47"/>
  <c r="J36"/>
  <c r="N36"/>
  <c r="C22" i="19"/>
  <c r="E22"/>
  <c r="F22"/>
  <c r="H22"/>
  <c r="I22"/>
  <c r="K22"/>
  <c r="L22"/>
  <c r="N22"/>
  <c r="O22"/>
  <c r="Q22"/>
  <c r="R22"/>
  <c r="T22"/>
  <c r="U22"/>
  <c r="W22"/>
  <c r="X22"/>
  <c r="Z22"/>
  <c r="AA22"/>
  <c r="AC22"/>
  <c r="AD22"/>
  <c r="AR22"/>
  <c r="AS22"/>
  <c r="AU22"/>
  <c r="AV22"/>
  <c r="B22"/>
  <c r="A47" i="20" l="1"/>
  <c r="AC23" i="19"/>
  <c r="E33" i="17"/>
  <c r="E46"/>
  <c r="AZ18" i="19"/>
  <c r="BA18" s="1"/>
  <c r="AZ4"/>
  <c r="BA4" s="1"/>
  <c r="AZ12"/>
  <c r="BA12" s="1"/>
  <c r="AZ5"/>
  <c r="BA5" s="1"/>
  <c r="AZ17"/>
  <c r="BA17" s="1"/>
  <c r="AZ8"/>
  <c r="BA8" s="1"/>
  <c r="AZ10"/>
  <c r="BA10" s="1"/>
  <c r="AZ7"/>
  <c r="BA7" s="1"/>
  <c r="AZ6"/>
  <c r="BA6" s="1"/>
  <c r="AZ9"/>
  <c r="BA9" s="1"/>
  <c r="AZ11"/>
  <c r="BA11" s="1"/>
  <c r="E36" i="17"/>
  <c r="E47"/>
  <c r="AU20" i="19"/>
  <c r="AR20"/>
  <c r="AC20"/>
  <c r="Z20"/>
  <c r="W20"/>
  <c r="T20"/>
  <c r="Q20"/>
  <c r="N20"/>
  <c r="K20"/>
  <c r="H20"/>
  <c r="B20"/>
  <c r="AU1"/>
  <c r="AR1"/>
  <c r="AC1"/>
  <c r="H1"/>
  <c r="K1"/>
  <c r="N1"/>
  <c r="Q1"/>
  <c r="T1"/>
  <c r="W1"/>
  <c r="Z1"/>
  <c r="E1"/>
  <c r="B1"/>
  <c r="AW4"/>
  <c r="AW17"/>
  <c r="AT4"/>
  <c r="AT18"/>
  <c r="S4"/>
  <c r="J4"/>
  <c r="G5"/>
  <c r="G18"/>
  <c r="D4"/>
  <c r="D5"/>
  <c r="D18"/>
  <c r="E23"/>
  <c r="H23"/>
  <c r="K23"/>
  <c r="N23"/>
  <c r="Q23"/>
  <c r="T23"/>
  <c r="Z23"/>
  <c r="AR23"/>
  <c r="AU23"/>
  <c r="F23"/>
  <c r="I23"/>
  <c r="L23"/>
  <c r="O23"/>
  <c r="R23"/>
  <c r="U23"/>
  <c r="X23"/>
  <c r="AA23"/>
  <c r="AD23"/>
  <c r="AS23"/>
  <c r="AV23"/>
  <c r="J3"/>
  <c r="AJ22" l="1"/>
  <c r="AJ23" s="1"/>
  <c r="AI22"/>
  <c r="AI23" s="1"/>
  <c r="W23"/>
  <c r="G3"/>
  <c r="M3"/>
  <c r="AM22" l="1"/>
  <c r="AM23" s="1"/>
  <c r="P3"/>
  <c r="F43" i="17"/>
  <c r="E43"/>
  <c r="D4"/>
  <c r="D26"/>
  <c r="G62" s="1"/>
  <c r="F13"/>
  <c r="J13"/>
  <c r="N13"/>
  <c r="R13"/>
  <c r="V13"/>
  <c r="Z13"/>
  <c r="AD13"/>
  <c r="F14"/>
  <c r="J14"/>
  <c r="N14"/>
  <c r="R14"/>
  <c r="V14"/>
  <c r="Z14"/>
  <c r="AD14"/>
  <c r="F20"/>
  <c r="J20"/>
  <c r="N20"/>
  <c r="R20"/>
  <c r="V20"/>
  <c r="Z20"/>
  <c r="AD20"/>
  <c r="F19"/>
  <c r="J19"/>
  <c r="N19"/>
  <c r="R19"/>
  <c r="V19"/>
  <c r="Z19"/>
  <c r="AD19"/>
  <c r="F10"/>
  <c r="J10"/>
  <c r="N10"/>
  <c r="R10"/>
  <c r="V10"/>
  <c r="Z10"/>
  <c r="AD10"/>
  <c r="F17"/>
  <c r="J17"/>
  <c r="N17"/>
  <c r="R17"/>
  <c r="V17"/>
  <c r="Z17"/>
  <c r="AD17"/>
  <c r="F15"/>
  <c r="J15"/>
  <c r="N15"/>
  <c r="R15"/>
  <c r="V15"/>
  <c r="Z15"/>
  <c r="AD15"/>
  <c r="F16"/>
  <c r="J16"/>
  <c r="N16"/>
  <c r="R16"/>
  <c r="V16"/>
  <c r="Z16"/>
  <c r="AD16"/>
  <c r="F8"/>
  <c r="J8"/>
  <c r="N8"/>
  <c r="R8"/>
  <c r="V8"/>
  <c r="Z8"/>
  <c r="AD8"/>
  <c r="F9"/>
  <c r="J9"/>
  <c r="N9"/>
  <c r="R9"/>
  <c r="V9"/>
  <c r="Z9"/>
  <c r="AD9"/>
  <c r="F7"/>
  <c r="J7"/>
  <c r="N7"/>
  <c r="R7"/>
  <c r="V7"/>
  <c r="Z7"/>
  <c r="AD7"/>
  <c r="F6"/>
  <c r="J6"/>
  <c r="N6"/>
  <c r="R6"/>
  <c r="V6"/>
  <c r="Z6"/>
  <c r="AD6"/>
  <c r="F60"/>
  <c r="J60"/>
  <c r="F48"/>
  <c r="J48"/>
  <c r="F55"/>
  <c r="J55"/>
  <c r="N55"/>
  <c r="R55"/>
  <c r="Z55"/>
  <c r="AD55"/>
  <c r="F44"/>
  <c r="J44"/>
  <c r="N44"/>
  <c r="R44"/>
  <c r="V44"/>
  <c r="Z44"/>
  <c r="AD44"/>
  <c r="F61"/>
  <c r="J61"/>
  <c r="F56"/>
  <c r="J56"/>
  <c r="F30"/>
  <c r="J30"/>
  <c r="F38"/>
  <c r="J38"/>
  <c r="F28"/>
  <c r="J28"/>
  <c r="F50"/>
  <c r="J50"/>
  <c r="F45"/>
  <c r="J45"/>
  <c r="F59"/>
  <c r="J59"/>
  <c r="F42"/>
  <c r="J42"/>
  <c r="AK14"/>
  <c r="AL14"/>
  <c r="AM14"/>
  <c r="AN14"/>
  <c r="AO14"/>
  <c r="AP14"/>
  <c r="AQ14"/>
  <c r="AK20"/>
  <c r="AL20"/>
  <c r="AM20"/>
  <c r="AN20"/>
  <c r="AO20"/>
  <c r="AP20"/>
  <c r="AQ20"/>
  <c r="AK19"/>
  <c r="AL19"/>
  <c r="AM19"/>
  <c r="AN19"/>
  <c r="AO19"/>
  <c r="AP19"/>
  <c r="AQ19"/>
  <c r="AK10"/>
  <c r="AL10"/>
  <c r="AM10"/>
  <c r="AN10"/>
  <c r="AO10"/>
  <c r="AP10"/>
  <c r="AQ10"/>
  <c r="AK17"/>
  <c r="AL17"/>
  <c r="AM17"/>
  <c r="AN17"/>
  <c r="AO17"/>
  <c r="AP17"/>
  <c r="AQ17"/>
  <c r="AK15"/>
  <c r="AL15"/>
  <c r="AM15"/>
  <c r="AN15"/>
  <c r="AO15"/>
  <c r="AP15"/>
  <c r="AQ15"/>
  <c r="AK16"/>
  <c r="AL16"/>
  <c r="AM16"/>
  <c r="AN16"/>
  <c r="AO16"/>
  <c r="AP16"/>
  <c r="AQ16"/>
  <c r="AK8"/>
  <c r="AL8"/>
  <c r="AM8"/>
  <c r="AN8"/>
  <c r="AO8"/>
  <c r="AP8"/>
  <c r="AQ8"/>
  <c r="AK9"/>
  <c r="AL9"/>
  <c r="AM9"/>
  <c r="AN9"/>
  <c r="AO9"/>
  <c r="AP9"/>
  <c r="AQ9"/>
  <c r="AK7"/>
  <c r="AL7"/>
  <c r="AM7"/>
  <c r="AN7"/>
  <c r="AO7"/>
  <c r="AP7"/>
  <c r="AQ7"/>
  <c r="AK6"/>
  <c r="AL6"/>
  <c r="AM6"/>
  <c r="AN6"/>
  <c r="AO6"/>
  <c r="AP6"/>
  <c r="AQ6"/>
  <c r="AQ13"/>
  <c r="AP13"/>
  <c r="AO13"/>
  <c r="AN13"/>
  <c r="AM13"/>
  <c r="AL13"/>
  <c r="AK13"/>
  <c r="AK60"/>
  <c r="AL60"/>
  <c r="AM60"/>
  <c r="AN60"/>
  <c r="AO60"/>
  <c r="AP60"/>
  <c r="AQ60"/>
  <c r="AK48"/>
  <c r="AL48"/>
  <c r="AM48"/>
  <c r="AN48"/>
  <c r="AO48"/>
  <c r="AP48"/>
  <c r="AQ48"/>
  <c r="AK55"/>
  <c r="AL55"/>
  <c r="AM55"/>
  <c r="AN55"/>
  <c r="AO55"/>
  <c r="AP55"/>
  <c r="AQ55"/>
  <c r="AK44"/>
  <c r="AL44"/>
  <c r="AM44"/>
  <c r="AN44"/>
  <c r="AO44"/>
  <c r="AP44"/>
  <c r="AQ44"/>
  <c r="AK61"/>
  <c r="AL61"/>
  <c r="AM61"/>
  <c r="AN61"/>
  <c r="AO61"/>
  <c r="AP61"/>
  <c r="AQ61"/>
  <c r="AK56"/>
  <c r="AL56"/>
  <c r="AM56"/>
  <c r="AN56"/>
  <c r="AO56"/>
  <c r="AP56"/>
  <c r="AQ56"/>
  <c r="AK30"/>
  <c r="AL30"/>
  <c r="AM30"/>
  <c r="AN30"/>
  <c r="AO30"/>
  <c r="AP30"/>
  <c r="AQ30"/>
  <c r="AK38"/>
  <c r="AL38"/>
  <c r="AM38"/>
  <c r="AN38"/>
  <c r="AO38"/>
  <c r="AP38"/>
  <c r="AQ38"/>
  <c r="AK28"/>
  <c r="AL28"/>
  <c r="AM28"/>
  <c r="AN28"/>
  <c r="AO28"/>
  <c r="AP28"/>
  <c r="AQ28"/>
  <c r="AK50"/>
  <c r="AL50"/>
  <c r="AM50"/>
  <c r="AN50"/>
  <c r="AO50"/>
  <c r="AP50"/>
  <c r="AQ50"/>
  <c r="AK46"/>
  <c r="AL46"/>
  <c r="AM46"/>
  <c r="AN46"/>
  <c r="AO46"/>
  <c r="AP46"/>
  <c r="AQ46"/>
  <c r="AK47"/>
  <c r="AL47"/>
  <c r="AM47"/>
  <c r="AN47"/>
  <c r="AO47"/>
  <c r="AP47"/>
  <c r="AQ47"/>
  <c r="AK45"/>
  <c r="AL45"/>
  <c r="AM45"/>
  <c r="AN45"/>
  <c r="AO45"/>
  <c r="AP45"/>
  <c r="AQ45"/>
  <c r="AK36"/>
  <c r="AL36"/>
  <c r="AM36"/>
  <c r="AN36"/>
  <c r="AO36"/>
  <c r="AP36"/>
  <c r="AQ36"/>
  <c r="AK59"/>
  <c r="AL59"/>
  <c r="AM59"/>
  <c r="AN59"/>
  <c r="AO59"/>
  <c r="AP59"/>
  <c r="AQ59"/>
  <c r="AK42"/>
  <c r="AL42"/>
  <c r="AM42"/>
  <c r="AN42"/>
  <c r="AO42"/>
  <c r="AP42"/>
  <c r="AQ42"/>
  <c r="AK40"/>
  <c r="AL40"/>
  <c r="AM40"/>
  <c r="AN40"/>
  <c r="AO40"/>
  <c r="AP40"/>
  <c r="AQ40"/>
  <c r="AK33"/>
  <c r="AL33"/>
  <c r="AM33"/>
  <c r="AN33"/>
  <c r="AO33"/>
  <c r="AP33"/>
  <c r="AQ33"/>
  <c r="AK43"/>
  <c r="AL43"/>
  <c r="AM43"/>
  <c r="AN43"/>
  <c r="AO43"/>
  <c r="AP43"/>
  <c r="AQ43"/>
  <c r="AK58"/>
  <c r="AL58"/>
  <c r="AM58"/>
  <c r="AN58"/>
  <c r="AO58"/>
  <c r="AP58"/>
  <c r="AQ58"/>
  <c r="AK49"/>
  <c r="AL49"/>
  <c r="AM49"/>
  <c r="AN49"/>
  <c r="AO49"/>
  <c r="AP49"/>
  <c r="AQ49"/>
  <c r="AK39"/>
  <c r="AL39"/>
  <c r="AM39"/>
  <c r="AN39"/>
  <c r="AO39"/>
  <c r="AP39"/>
  <c r="AQ39"/>
  <c r="AK41"/>
  <c r="AL41"/>
  <c r="AM41"/>
  <c r="AN41"/>
  <c r="AO41"/>
  <c r="AP41"/>
  <c r="AQ41"/>
  <c r="AK37"/>
  <c r="AL37"/>
  <c r="AM37"/>
  <c r="AN37"/>
  <c r="AO37"/>
  <c r="AP37"/>
  <c r="AQ37"/>
  <c r="AK35"/>
  <c r="AL35"/>
  <c r="AM35"/>
  <c r="AN35"/>
  <c r="AO35"/>
  <c r="AP35"/>
  <c r="AQ35"/>
  <c r="AK32"/>
  <c r="AL32"/>
  <c r="AM32"/>
  <c r="AN32"/>
  <c r="AO32"/>
  <c r="AP32"/>
  <c r="AQ32"/>
  <c r="AK51"/>
  <c r="AL51"/>
  <c r="AM51"/>
  <c r="AN51"/>
  <c r="AO51"/>
  <c r="AP51"/>
  <c r="AQ51"/>
  <c r="AK63"/>
  <c r="AL63"/>
  <c r="AM63"/>
  <c r="AN63"/>
  <c r="AO63"/>
  <c r="AP63"/>
  <c r="AQ63"/>
  <c r="AK31"/>
  <c r="AL31"/>
  <c r="AM31"/>
  <c r="AN31"/>
  <c r="AO31"/>
  <c r="AP31"/>
  <c r="AQ31"/>
  <c r="AK54"/>
  <c r="AL54"/>
  <c r="AM54"/>
  <c r="AN54"/>
  <c r="AO54"/>
  <c r="AP54"/>
  <c r="AQ54"/>
  <c r="AK53"/>
  <c r="AL53"/>
  <c r="AM53"/>
  <c r="AN53"/>
  <c r="AO53"/>
  <c r="AP53"/>
  <c r="AQ53"/>
  <c r="AK52"/>
  <c r="AL52"/>
  <c r="AM52"/>
  <c r="AN52"/>
  <c r="AO52"/>
  <c r="AP52"/>
  <c r="AQ52"/>
  <c r="AK34"/>
  <c r="AL34"/>
  <c r="AM34"/>
  <c r="AN34"/>
  <c r="AO34"/>
  <c r="AP34"/>
  <c r="AQ34"/>
  <c r="AK29"/>
  <c r="AL29"/>
  <c r="AM29"/>
  <c r="AN29"/>
  <c r="AO29"/>
  <c r="AP29"/>
  <c r="AQ29"/>
  <c r="AQ57"/>
  <c r="AH44"/>
  <c r="AH55"/>
  <c r="AH6"/>
  <c r="AH7"/>
  <c r="AH9"/>
  <c r="AH8"/>
  <c r="AH16"/>
  <c r="AH15"/>
  <c r="AH17"/>
  <c r="AH10"/>
  <c r="AH19"/>
  <c r="AH20"/>
  <c r="AH14"/>
  <c r="AH13"/>
  <c r="G21" l="1"/>
  <c r="G18"/>
  <c r="G12"/>
  <c r="G11"/>
  <c r="AL22" i="19"/>
  <c r="AL23" s="1"/>
  <c r="G52" i="17"/>
  <c r="G31"/>
  <c r="G53"/>
  <c r="G29"/>
  <c r="G34"/>
  <c r="G35"/>
  <c r="G63"/>
  <c r="G54"/>
  <c r="G37"/>
  <c r="G32"/>
  <c r="G51"/>
  <c r="G33"/>
  <c r="G41"/>
  <c r="G58"/>
  <c r="G40"/>
  <c r="G39"/>
  <c r="G49"/>
  <c r="G57"/>
  <c r="G36"/>
  <c r="G47"/>
  <c r="G46"/>
  <c r="AR37"/>
  <c r="AS37" s="1"/>
  <c r="H37" s="1"/>
  <c r="G43"/>
  <c r="AR60"/>
  <c r="AS60" s="1"/>
  <c r="AR52"/>
  <c r="AS52" s="1"/>
  <c r="H52" s="1"/>
  <c r="AR63"/>
  <c r="AS63" s="1"/>
  <c r="H63" s="1"/>
  <c r="AR41"/>
  <c r="AS41" s="1"/>
  <c r="H41" s="1"/>
  <c r="E59"/>
  <c r="E50"/>
  <c r="E38"/>
  <c r="E56"/>
  <c r="E44"/>
  <c r="E60"/>
  <c r="AR46"/>
  <c r="AS46" s="1"/>
  <c r="H46" s="1"/>
  <c r="E42"/>
  <c r="E45"/>
  <c r="E28"/>
  <c r="E30"/>
  <c r="E61"/>
  <c r="E55"/>
  <c r="E48"/>
  <c r="AR14"/>
  <c r="AS14" s="1"/>
  <c r="E6"/>
  <c r="G6" s="1"/>
  <c r="E9"/>
  <c r="E16"/>
  <c r="E17"/>
  <c r="E19"/>
  <c r="E14"/>
  <c r="E7"/>
  <c r="E8"/>
  <c r="E15"/>
  <c r="E10"/>
  <c r="E20"/>
  <c r="E13"/>
  <c r="AR9"/>
  <c r="AS9" s="1"/>
  <c r="AR40"/>
  <c r="AS40" s="1"/>
  <c r="H40" s="1"/>
  <c r="AR61"/>
  <c r="AS61" s="1"/>
  <c r="AR17"/>
  <c r="AS17" s="1"/>
  <c r="AR53"/>
  <c r="AS53" s="1"/>
  <c r="H53" s="1"/>
  <c r="AR58"/>
  <c r="AS58" s="1"/>
  <c r="H58" s="1"/>
  <c r="AR38"/>
  <c r="AS38" s="1"/>
  <c r="AR44"/>
  <c r="AS44" s="1"/>
  <c r="AR6"/>
  <c r="AS6" s="1"/>
  <c r="AR8"/>
  <c r="AS8" s="1"/>
  <c r="AR29"/>
  <c r="AS29" s="1"/>
  <c r="H29" s="1"/>
  <c r="AR32"/>
  <c r="AS32" s="1"/>
  <c r="H32" s="1"/>
  <c r="AR59"/>
  <c r="AS59" s="1"/>
  <c r="AR19"/>
  <c r="AS19" s="1"/>
  <c r="AR54"/>
  <c r="AS54" s="1"/>
  <c r="H54" s="1"/>
  <c r="AR51"/>
  <c r="AS51" s="1"/>
  <c r="H51" s="1"/>
  <c r="AR39"/>
  <c r="AS39" s="1"/>
  <c r="H39" s="1"/>
  <c r="AR43"/>
  <c r="AS43" s="1"/>
  <c r="H43" s="1"/>
  <c r="AR50"/>
  <c r="AS50" s="1"/>
  <c r="AR30"/>
  <c r="AS30" s="1"/>
  <c r="AR55"/>
  <c r="AS55" s="1"/>
  <c r="AR16"/>
  <c r="AS16" s="1"/>
  <c r="AR45"/>
  <c r="AS45" s="1"/>
  <c r="AR34"/>
  <c r="AS34" s="1"/>
  <c r="H34" s="1"/>
  <c r="AR31"/>
  <c r="AS31" s="1"/>
  <c r="H31" s="1"/>
  <c r="AR35"/>
  <c r="AS35" s="1"/>
  <c r="H35" s="1"/>
  <c r="AR49"/>
  <c r="AS49" s="1"/>
  <c r="H49" s="1"/>
  <c r="AR33"/>
  <c r="AS33" s="1"/>
  <c r="H33" s="1"/>
  <c r="AR36"/>
  <c r="AS36" s="1"/>
  <c r="H36" s="1"/>
  <c r="AR28"/>
  <c r="AS28" s="1"/>
  <c r="AR56"/>
  <c r="AS56" s="1"/>
  <c r="AR15"/>
  <c r="AS15" s="1"/>
  <c r="AR7"/>
  <c r="AS7" s="1"/>
  <c r="AR10"/>
  <c r="AS10" s="1"/>
  <c r="AR20"/>
  <c r="AS20" s="1"/>
  <c r="AR13"/>
  <c r="AS13" s="1"/>
  <c r="AR42"/>
  <c r="AS42" s="1"/>
  <c r="AR47"/>
  <c r="AS47" s="1"/>
  <c r="H47" s="1"/>
  <c r="AR48"/>
  <c r="AS48" s="1"/>
  <c r="AP57"/>
  <c r="AO57"/>
  <c r="AN57"/>
  <c r="AM57"/>
  <c r="AL57"/>
  <c r="AK57"/>
  <c r="G8" l="1"/>
  <c r="H8"/>
  <c r="G19"/>
  <c r="H19"/>
  <c r="G9"/>
  <c r="H9"/>
  <c r="G16"/>
  <c r="H16"/>
  <c r="G15"/>
  <c r="H15"/>
  <c r="G20"/>
  <c r="H20"/>
  <c r="G14"/>
  <c r="H14"/>
  <c r="H6"/>
  <c r="G7"/>
  <c r="H7"/>
  <c r="G17"/>
  <c r="H17"/>
  <c r="G10"/>
  <c r="H10"/>
  <c r="H13"/>
  <c r="G30"/>
  <c r="H30"/>
  <c r="G45"/>
  <c r="H45"/>
  <c r="G60"/>
  <c r="H60"/>
  <c r="G56"/>
  <c r="H56"/>
  <c r="G50"/>
  <c r="H50"/>
  <c r="G59"/>
  <c r="H59"/>
  <c r="G48"/>
  <c r="H48"/>
  <c r="G61"/>
  <c r="H61"/>
  <c r="G28"/>
  <c r="H28"/>
  <c r="G42"/>
  <c r="H42"/>
  <c r="G44"/>
  <c r="H44"/>
  <c r="G38"/>
  <c r="H38"/>
  <c r="G55"/>
  <c r="H55"/>
  <c r="S3" i="19"/>
  <c r="G13" i="17"/>
  <c r="AR57"/>
  <c r="AS57" s="1"/>
  <c r="H57" s="1"/>
  <c r="V3" i="19" l="1"/>
  <c r="Y3" l="1"/>
  <c r="AB3" l="1"/>
  <c r="AE3" l="1"/>
  <c r="AT3" l="1"/>
  <c r="AW3" l="1"/>
  <c r="C23" l="1"/>
  <c r="B23" l="1"/>
  <c r="AZ3" l="1"/>
  <c r="BA3" s="1"/>
</calcChain>
</file>

<file path=xl/sharedStrings.xml><?xml version="1.0" encoding="utf-8"?>
<sst xmlns="http://schemas.openxmlformats.org/spreadsheetml/2006/main" count="643" uniqueCount="102">
  <si>
    <t>Klub</t>
  </si>
  <si>
    <t>A</t>
  </si>
  <si>
    <t>Nr.</t>
  </si>
  <si>
    <t>Hely</t>
  </si>
  <si>
    <t>B</t>
  </si>
  <si>
    <t>Név</t>
  </si>
  <si>
    <t>%</t>
  </si>
  <si>
    <t>Egyéni teljesítmény %</t>
  </si>
  <si>
    <t>Verseny teljesítmény %</t>
  </si>
  <si>
    <t>C</t>
  </si>
  <si>
    <r>
      <rPr>
        <b/>
        <sz val="12"/>
        <rFont val="Calibri"/>
        <family val="2"/>
        <charset val="238"/>
      </rPr>
      <t>≥</t>
    </r>
    <r>
      <rPr>
        <b/>
        <sz val="12"/>
        <rFont val="Arial"/>
        <family val="2"/>
        <charset val="238"/>
      </rPr>
      <t>8</t>
    </r>
  </si>
  <si>
    <r>
      <rPr>
        <b/>
        <sz val="12"/>
        <rFont val="Calibri"/>
        <family val="2"/>
        <charset val="238"/>
      </rPr>
      <t>≤</t>
    </r>
    <r>
      <rPr>
        <b/>
        <sz val="12"/>
        <rFont val="Arial"/>
        <family val="2"/>
        <charset val="238"/>
      </rPr>
      <t>7</t>
    </r>
  </si>
  <si>
    <t>vígaszágas</t>
  </si>
  <si>
    <t>Barta Csaba</t>
  </si>
  <si>
    <t>Káplár András</t>
  </si>
  <si>
    <t>Rőczei Norbert</t>
  </si>
  <si>
    <t>Takács Imre</t>
  </si>
  <si>
    <t>Varró Gábor</t>
  </si>
  <si>
    <t>Szakács Gábor</t>
  </si>
  <si>
    <t>Szakács Péter</t>
  </si>
  <si>
    <t>ÖSSZES NYERT</t>
  </si>
  <si>
    <t>ÖSSZES VESZTETT</t>
  </si>
  <si>
    <t>ÖSSZES MÉRKÖZÉS</t>
  </si>
  <si>
    <t>TELJESÍTMÉNY (%)</t>
  </si>
  <si>
    <t>NY</t>
  </si>
  <si>
    <t>V</t>
  </si>
  <si>
    <t>Szeg</t>
  </si>
  <si>
    <t>FELSŐHÁZ (TYÚKÓL)</t>
  </si>
  <si>
    <t>ALSÓHÁZ (TYÚKNEVELDE)</t>
  </si>
  <si>
    <t>Összes vasszeg</t>
  </si>
  <si>
    <t>PDC</t>
  </si>
  <si>
    <t>Horváth Csaba</t>
  </si>
  <si>
    <t>Szalma Róbert</t>
  </si>
  <si>
    <t>Fejes Gábor</t>
  </si>
  <si>
    <t>Ádám Zoltán</t>
  </si>
  <si>
    <t>Árvai Ferenc</t>
  </si>
  <si>
    <t>Jenei Gábor</t>
  </si>
  <si>
    <t>Németh Barna</t>
  </si>
  <si>
    <t>---</t>
  </si>
  <si>
    <t>Főági mérkőzés különbség</t>
  </si>
  <si>
    <t>főági mérkőzés</t>
  </si>
  <si>
    <t>Versenyek és vasszegek száma:</t>
  </si>
  <si>
    <t>Gyimesi Tibor</t>
  </si>
  <si>
    <t>Ádám Zsolt</t>
  </si>
  <si>
    <t>Barta Levente</t>
  </si>
  <si>
    <t>Elvesztett</t>
  </si>
  <si>
    <t>pontok</t>
  </si>
  <si>
    <t>Sajtos Gábor</t>
  </si>
  <si>
    <t>Bedő Ferenc</t>
  </si>
  <si>
    <t>Víg Beatrix</t>
  </si>
  <si>
    <t>Keller Zoltán</t>
  </si>
  <si>
    <t>Horváth Péter</t>
  </si>
  <si>
    <t>Szilárd Zoltán</t>
  </si>
  <si>
    <t>Pap Zoltán</t>
  </si>
  <si>
    <t>Gombócz Melinda</t>
  </si>
  <si>
    <t>Csepregi József</t>
  </si>
  <si>
    <r>
      <rPr>
        <sz val="11"/>
        <rFont val="Times New Roman"/>
        <family val="1"/>
        <charset val="238"/>
      </rPr>
      <t xml:space="preserve">Pécsi Házi "Vastyúk" Darts Bajnokság                  2015.            </t>
    </r>
    <r>
      <rPr>
        <b/>
        <sz val="11"/>
        <rFont val="Times New Roman"/>
        <family val="1"/>
        <charset val="238"/>
      </rPr>
      <t xml:space="preserve">                                   Felsőház                                                  NYERT / VESZTETT         MÉRKŐZÉSEK</t>
    </r>
  </si>
  <si>
    <r>
      <rPr>
        <sz val="11"/>
        <rFont val="Times New Roman"/>
        <family val="1"/>
        <charset val="238"/>
      </rPr>
      <t xml:space="preserve">Pécsi Házi "Vastyúk" Darts Bajnokság                  2015.            </t>
    </r>
    <r>
      <rPr>
        <b/>
        <sz val="11"/>
        <rFont val="Times New Roman"/>
        <family val="1"/>
        <charset val="238"/>
      </rPr>
      <t xml:space="preserve">                                   Alsóház                                                    NYERT / VESZTETT         MÉRKŐZÉSEK</t>
    </r>
  </si>
  <si>
    <t>Montag Péter</t>
  </si>
  <si>
    <t>Virágh Ferenc</t>
  </si>
  <si>
    <t>Hermann András</t>
  </si>
  <si>
    <t xml:space="preserve">VII. </t>
  </si>
  <si>
    <t>VII.</t>
  </si>
  <si>
    <t>Pécsi HÁZI "Vastyúk" Darts Bajnokság                         2015.                                3. negyedév</t>
  </si>
  <si>
    <t>Legjobb kör:</t>
  </si>
  <si>
    <t>Legn. kiszálló:</t>
  </si>
  <si>
    <t>180:</t>
  </si>
  <si>
    <t>I.      2015.07.09.</t>
  </si>
  <si>
    <t>Varsányi János</t>
  </si>
  <si>
    <t>Tóth Csaba</t>
  </si>
  <si>
    <t>Kálazi Tamás</t>
  </si>
  <si>
    <t>Legn. kiszálló: 151,114 KA, 136 NB</t>
  </si>
  <si>
    <t>180: SzZ, 174 GyT</t>
  </si>
  <si>
    <t>II.      2015.07.23.</t>
  </si>
  <si>
    <t>III.      2014.08.06.</t>
  </si>
  <si>
    <t>V.      2015.09.03.</t>
  </si>
  <si>
    <t>VI.      2015.09.17.</t>
  </si>
  <si>
    <t>II.      2015.07.23</t>
  </si>
  <si>
    <t>Legn. kiszálló: 120 VG</t>
  </si>
  <si>
    <t>180: VG, NB, 162 Ázs</t>
  </si>
  <si>
    <t>180: HA</t>
  </si>
  <si>
    <t>Tóth Attila</t>
  </si>
  <si>
    <t>Bózsa Botond</t>
  </si>
  <si>
    <t>Orning Tamás</t>
  </si>
  <si>
    <t>Zomi Loránt</t>
  </si>
  <si>
    <t>Deák Zsolt</t>
  </si>
  <si>
    <t>180: VG 2</t>
  </si>
  <si>
    <t>Legn. kiszálló: 160 SzZ,117 SzP</t>
  </si>
  <si>
    <t>Zomi Lóránt</t>
  </si>
  <si>
    <t>IV.      2015.08.18.</t>
  </si>
  <si>
    <t>Legjobb kör:4/3 ÁZS</t>
  </si>
  <si>
    <t>180: TI 1, SzZ 1, NB 1, ÁZs 2, VG 1, VG 171</t>
  </si>
  <si>
    <t>Legn. kiszálló: ÁZs 124,121,112, VG 107,107</t>
  </si>
  <si>
    <t>Wolf György</t>
  </si>
  <si>
    <t>Komlódi Dénes</t>
  </si>
  <si>
    <t>180: KD</t>
  </si>
  <si>
    <t>Legn. kiszálló:112 NB</t>
  </si>
  <si>
    <t>180: SzZ 2, Ázs 1</t>
  </si>
  <si>
    <t>Mercz Tamás</t>
  </si>
  <si>
    <t>Legn. kiszálló:136 VF</t>
  </si>
  <si>
    <t>Legjobb kör: 6/3 VG</t>
  </si>
  <si>
    <t>Molnár Zoltán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</si>
</sst>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0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11" xfId="0" applyFont="1" applyFill="1" applyBorder="1"/>
    <xf numFmtId="0" fontId="4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/>
    <xf numFmtId="0" fontId="4" fillId="0" borderId="0" xfId="1"/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" fontId="2" fillId="0" borderId="17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5" borderId="0" xfId="0" applyFill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29" xfId="1" applyFont="1" applyFill="1" applyBorder="1" applyAlignment="1">
      <alignment horizontal="center" vertical="center"/>
    </xf>
    <xf numFmtId="0" fontId="15" fillId="6" borderId="16" xfId="1" applyFont="1" applyFill="1" applyBorder="1" applyAlignment="1">
      <alignment horizontal="center" vertical="center"/>
    </xf>
    <xf numFmtId="1" fontId="2" fillId="6" borderId="17" xfId="1" applyNumberFormat="1" applyFont="1" applyFill="1" applyBorder="1" applyAlignment="1">
      <alignment horizontal="center" vertical="center"/>
    </xf>
    <xf numFmtId="0" fontId="0" fillId="6" borderId="0" xfId="0" applyFill="1"/>
    <xf numFmtId="0" fontId="4" fillId="0" borderId="0" xfId="0" applyFont="1"/>
    <xf numFmtId="0" fontId="5" fillId="0" borderId="0" xfId="0" applyFont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0" fontId="15" fillId="0" borderId="55" xfId="1" applyFont="1" applyFill="1" applyBorder="1" applyAlignment="1">
      <alignment horizontal="center" vertical="center"/>
    </xf>
    <xf numFmtId="0" fontId="15" fillId="6" borderId="55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0" fontId="15" fillId="3" borderId="55" xfId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2" fillId="6" borderId="63" xfId="1" applyNumberFormat="1" applyFont="1" applyFill="1" applyBorder="1" applyAlignment="1">
      <alignment horizontal="center" vertical="center"/>
    </xf>
    <xf numFmtId="1" fontId="2" fillId="0" borderId="63" xfId="1" applyNumberFormat="1" applyFont="1" applyFill="1" applyBorder="1" applyAlignment="1">
      <alignment horizontal="center" vertical="center"/>
    </xf>
    <xf numFmtId="1" fontId="2" fillId="6" borderId="16" xfId="1" applyNumberFormat="1" applyFont="1" applyFill="1" applyBorder="1" applyAlignment="1">
      <alignment horizontal="center" vertical="center"/>
    </xf>
    <xf numFmtId="1" fontId="2" fillId="6" borderId="29" xfId="1" applyNumberFormat="1" applyFont="1" applyFill="1" applyBorder="1" applyAlignment="1">
      <alignment horizontal="center" vertical="center"/>
    </xf>
    <xf numFmtId="1" fontId="2" fillId="6" borderId="55" xfId="1" applyNumberFormat="1" applyFont="1" applyFill="1" applyBorder="1" applyAlignment="1">
      <alignment horizontal="center" vertical="center"/>
    </xf>
    <xf numFmtId="0" fontId="0" fillId="0" borderId="20" xfId="0" applyBorder="1"/>
    <xf numFmtId="0" fontId="15" fillId="0" borderId="18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1" fontId="2" fillId="6" borderId="18" xfId="1" applyNumberFormat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vertical="center" textRotation="90" wrapText="1"/>
    </xf>
    <xf numFmtId="164" fontId="4" fillId="0" borderId="31" xfId="0" applyNumberFormat="1" applyFont="1" applyFill="1" applyBorder="1" applyAlignment="1">
      <alignment vertical="center" textRotation="90" wrapText="1"/>
    </xf>
    <xf numFmtId="164" fontId="4" fillId="0" borderId="32" xfId="0" quotePrefix="1" applyNumberFormat="1" applyFont="1" applyFill="1" applyBorder="1" applyAlignment="1">
      <alignment vertical="center" textRotation="90" wrapText="1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14" fillId="4" borderId="71" xfId="1" applyNumberFormat="1" applyFont="1" applyFill="1" applyBorder="1" applyAlignment="1">
      <alignment horizontal="center" vertical="center"/>
    </xf>
    <xf numFmtId="0" fontId="13" fillId="6" borderId="80" xfId="1" applyFont="1" applyFill="1" applyBorder="1" applyAlignment="1">
      <alignment horizontal="left" vertical="center"/>
    </xf>
    <xf numFmtId="0" fontId="13" fillId="0" borderId="81" xfId="1" applyFont="1" applyFill="1" applyBorder="1" applyAlignment="1">
      <alignment horizontal="left" vertical="center"/>
    </xf>
    <xf numFmtId="0" fontId="13" fillId="6" borderId="81" xfId="1" applyFont="1" applyFill="1" applyBorder="1" applyAlignment="1">
      <alignment horizontal="left" vertical="center"/>
    </xf>
    <xf numFmtId="0" fontId="13" fillId="6" borderId="82" xfId="1" applyFont="1" applyFill="1" applyBorder="1" applyAlignment="1">
      <alignment horizontal="left" vertical="center"/>
    </xf>
    <xf numFmtId="0" fontId="13" fillId="6" borderId="83" xfId="1" applyFont="1" applyFill="1" applyBorder="1" applyAlignment="1">
      <alignment horizontal="left" vertical="center"/>
    </xf>
    <xf numFmtId="0" fontId="13" fillId="6" borderId="81" xfId="0" applyFont="1" applyFill="1" applyBorder="1"/>
    <xf numFmtId="0" fontId="13" fillId="0" borderId="81" xfId="0" applyFont="1" applyFill="1" applyBorder="1"/>
    <xf numFmtId="0" fontId="13" fillId="0" borderId="84" xfId="1" applyFont="1" applyFill="1" applyBorder="1" applyAlignment="1">
      <alignment horizontal="left" vertical="center"/>
    </xf>
    <xf numFmtId="0" fontId="15" fillId="3" borderId="87" xfId="1" applyFont="1" applyFill="1" applyBorder="1" applyAlignment="1">
      <alignment horizontal="center" vertical="center"/>
    </xf>
    <xf numFmtId="0" fontId="15" fillId="3" borderId="73" xfId="1" applyFont="1" applyFill="1" applyBorder="1" applyAlignment="1">
      <alignment horizontal="center" vertical="center"/>
    </xf>
    <xf numFmtId="1" fontId="2" fillId="7" borderId="74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center"/>
    </xf>
    <xf numFmtId="1" fontId="2" fillId="6" borderId="73" xfId="1" applyNumberFormat="1" applyFont="1" applyFill="1" applyBorder="1" applyAlignment="1">
      <alignment horizontal="center" vertical="center"/>
    </xf>
    <xf numFmtId="1" fontId="2" fillId="6" borderId="75" xfId="1" applyNumberFormat="1" applyFont="1" applyFill="1" applyBorder="1" applyAlignment="1">
      <alignment horizontal="center" vertical="center"/>
    </xf>
    <xf numFmtId="1" fontId="2" fillId="6" borderId="54" xfId="1" applyNumberFormat="1" applyFont="1" applyFill="1" applyBorder="1" applyAlignment="1">
      <alignment horizontal="center" vertical="center"/>
    </xf>
    <xf numFmtId="1" fontId="2" fillId="6" borderId="74" xfId="1" applyNumberFormat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1" fontId="2" fillId="7" borderId="17" xfId="1" applyNumberFormat="1" applyFont="1" applyFill="1" applyBorder="1" applyAlignment="1">
      <alignment horizontal="center" vertical="center"/>
    </xf>
    <xf numFmtId="1" fontId="2" fillId="7" borderId="63" xfId="1" applyNumberFormat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89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0" fontId="15" fillId="0" borderId="88" xfId="1" applyFont="1" applyFill="1" applyBorder="1" applyAlignment="1">
      <alignment horizontal="center" vertical="center"/>
    </xf>
    <xf numFmtId="1" fontId="2" fillId="0" borderId="90" xfId="1" applyNumberFormat="1" applyFont="1" applyFill="1" applyBorder="1" applyAlignment="1">
      <alignment horizontal="center" vertical="center"/>
    </xf>
    <xf numFmtId="1" fontId="2" fillId="0" borderId="76" xfId="1" applyNumberFormat="1" applyFont="1" applyFill="1" applyBorder="1" applyAlignment="1">
      <alignment horizontal="center" vertical="center"/>
    </xf>
    <xf numFmtId="0" fontId="15" fillId="7" borderId="16" xfId="1" applyFont="1" applyFill="1" applyBorder="1" applyAlignment="1">
      <alignment horizontal="center" vertical="center"/>
    </xf>
    <xf numFmtId="0" fontId="15" fillId="7" borderId="29" xfId="1" applyFont="1" applyFill="1" applyBorder="1" applyAlignment="1">
      <alignment horizontal="center" vertical="center"/>
    </xf>
    <xf numFmtId="0" fontId="15" fillId="7" borderId="91" xfId="1" applyFont="1" applyFill="1" applyBorder="1" applyAlignment="1">
      <alignment horizontal="center" vertical="center"/>
    </xf>
    <xf numFmtId="0" fontId="15" fillId="7" borderId="89" xfId="1" applyFont="1" applyFill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101" xfId="1" applyFont="1" applyBorder="1" applyAlignment="1">
      <alignment horizontal="center" vertical="center"/>
    </xf>
    <xf numFmtId="0" fontId="4" fillId="0" borderId="102" xfId="1" applyFont="1" applyBorder="1" applyAlignment="1">
      <alignment horizontal="center" vertical="center"/>
    </xf>
    <xf numFmtId="0" fontId="4" fillId="0" borderId="102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1" fontId="14" fillId="4" borderId="86" xfId="1" applyNumberFormat="1" applyFont="1" applyFill="1" applyBorder="1" applyAlignment="1">
      <alignment horizontal="center" vertical="center"/>
    </xf>
    <xf numFmtId="1" fontId="14" fillId="0" borderId="86" xfId="1" applyNumberFormat="1" applyFont="1" applyFill="1" applyBorder="1" applyAlignment="1">
      <alignment horizontal="center" vertical="center"/>
    </xf>
    <xf numFmtId="1" fontId="14" fillId="0" borderId="92" xfId="1" applyNumberFormat="1" applyFont="1" applyFill="1" applyBorder="1" applyAlignment="1">
      <alignment horizontal="center" vertical="center"/>
    </xf>
    <xf numFmtId="1" fontId="14" fillId="0" borderId="104" xfId="1" applyNumberFormat="1" applyFont="1" applyFill="1" applyBorder="1" applyAlignment="1">
      <alignment horizontal="center" vertical="center"/>
    </xf>
    <xf numFmtId="0" fontId="14" fillId="6" borderId="103" xfId="1" applyFont="1" applyFill="1" applyBorder="1" applyAlignment="1">
      <alignment horizontal="center" vertical="center"/>
    </xf>
    <xf numFmtId="0" fontId="14" fillId="0" borderId="103" xfId="1" applyFont="1" applyFill="1" applyBorder="1" applyAlignment="1">
      <alignment horizontal="center" vertical="center"/>
    </xf>
    <xf numFmtId="0" fontId="14" fillId="0" borderId="96" xfId="1" applyFont="1" applyFill="1" applyBorder="1" applyAlignment="1">
      <alignment horizontal="center" vertical="center"/>
    </xf>
    <xf numFmtId="1" fontId="17" fillId="0" borderId="105" xfId="1" applyNumberFormat="1" applyFont="1" applyFill="1" applyBorder="1" applyAlignment="1">
      <alignment horizontal="center" vertical="center"/>
    </xf>
    <xf numFmtId="1" fontId="17" fillId="6" borderId="105" xfId="1" applyNumberFormat="1" applyFont="1" applyFill="1" applyBorder="1" applyAlignment="1">
      <alignment horizontal="center" vertical="center"/>
    </xf>
    <xf numFmtId="0" fontId="4" fillId="0" borderId="106" xfId="1" applyFont="1" applyBorder="1" applyAlignment="1">
      <alignment horizontal="center" vertical="center"/>
    </xf>
    <xf numFmtId="0" fontId="18" fillId="0" borderId="55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1" fontId="19" fillId="0" borderId="63" xfId="1" applyNumberFormat="1" applyFont="1" applyFill="1" applyBorder="1" applyAlignment="1">
      <alignment horizontal="center" vertical="center"/>
    </xf>
    <xf numFmtId="0" fontId="18" fillId="6" borderId="16" xfId="1" applyFont="1" applyFill="1" applyBorder="1" applyAlignment="1">
      <alignment horizontal="center" vertical="center"/>
    </xf>
    <xf numFmtId="0" fontId="18" fillId="6" borderId="29" xfId="1" applyFont="1" applyFill="1" applyBorder="1" applyAlignment="1">
      <alignment horizontal="center" vertical="center"/>
    </xf>
    <xf numFmtId="1" fontId="19" fillId="6" borderId="17" xfId="1" applyNumberFormat="1" applyFont="1" applyFill="1" applyBorder="1" applyAlignment="1">
      <alignment horizontal="center" vertical="center"/>
    </xf>
    <xf numFmtId="0" fontId="18" fillId="6" borderId="55" xfId="1" applyFont="1" applyFill="1" applyBorder="1" applyAlignment="1">
      <alignment horizontal="center" vertical="center"/>
    </xf>
    <xf numFmtId="1" fontId="19" fillId="6" borderId="63" xfId="1" applyNumberFormat="1" applyFont="1" applyFill="1" applyBorder="1" applyAlignment="1">
      <alignment horizontal="center" vertical="center"/>
    </xf>
    <xf numFmtId="0" fontId="18" fillId="0" borderId="91" xfId="1" applyFont="1" applyFill="1" applyBorder="1" applyAlignment="1">
      <alignment horizontal="center" vertical="center"/>
    </xf>
    <xf numFmtId="0" fontId="18" fillId="0" borderId="89" xfId="1" applyFont="1" applyFill="1" applyBorder="1" applyAlignment="1">
      <alignment horizontal="center" vertical="center"/>
    </xf>
    <xf numFmtId="1" fontId="19" fillId="0" borderId="90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15" fillId="6" borderId="109" xfId="1" applyFont="1" applyFill="1" applyBorder="1" applyAlignment="1">
      <alignment horizontal="center" vertical="center"/>
    </xf>
    <xf numFmtId="0" fontId="15" fillId="6" borderId="61" xfId="1" applyFont="1" applyFill="1" applyBorder="1" applyAlignment="1">
      <alignment horizontal="center" vertical="center"/>
    </xf>
    <xf numFmtId="1" fontId="2" fillId="6" borderId="36" xfId="1" applyNumberFormat="1" applyFont="1" applyFill="1" applyBorder="1" applyAlignment="1">
      <alignment horizontal="center" vertical="center"/>
    </xf>
    <xf numFmtId="0" fontId="15" fillId="6" borderId="22" xfId="1" applyFont="1" applyFill="1" applyBorder="1" applyAlignment="1">
      <alignment horizontal="center" vertical="center"/>
    </xf>
    <xf numFmtId="0" fontId="18" fillId="6" borderId="34" xfId="1" applyFont="1" applyFill="1" applyBorder="1" applyAlignment="1">
      <alignment horizontal="center" vertical="center"/>
    </xf>
    <xf numFmtId="0" fontId="18" fillId="6" borderId="61" xfId="1" applyFont="1" applyFill="1" applyBorder="1" applyAlignment="1">
      <alignment horizontal="center" vertical="center"/>
    </xf>
    <xf numFmtId="0" fontId="15" fillId="6" borderId="34" xfId="1" applyFont="1" applyFill="1" applyBorder="1" applyAlignment="1">
      <alignment horizontal="center" vertical="center"/>
    </xf>
    <xf numFmtId="1" fontId="14" fillId="4" borderId="110" xfId="1" applyNumberFormat="1" applyFont="1" applyFill="1" applyBorder="1" applyAlignment="1">
      <alignment horizontal="center" vertical="center"/>
    </xf>
    <xf numFmtId="1" fontId="14" fillId="4" borderId="43" xfId="1" applyNumberFormat="1" applyFont="1" applyFill="1" applyBorder="1" applyAlignment="1">
      <alignment horizontal="center" vertical="center"/>
    </xf>
    <xf numFmtId="0" fontId="14" fillId="6" borderId="45" xfId="1" applyFont="1" applyFill="1" applyBorder="1" applyAlignment="1">
      <alignment horizontal="center" vertical="center"/>
    </xf>
    <xf numFmtId="1" fontId="17" fillId="6" borderId="40" xfId="1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8" xfId="0" applyFont="1" applyFill="1" applyBorder="1" applyAlignment="1">
      <alignment horizontal="center"/>
    </xf>
    <xf numFmtId="0" fontId="13" fillId="0" borderId="83" xfId="0" applyFont="1" applyFill="1" applyBorder="1"/>
    <xf numFmtId="0" fontId="14" fillId="0" borderId="45" xfId="1" applyFont="1" applyFill="1" applyBorder="1" applyAlignment="1">
      <alignment horizontal="center" vertical="center"/>
    </xf>
    <xf numFmtId="1" fontId="17" fillId="0" borderId="4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9" fillId="0" borderId="0" xfId="1" applyFont="1" applyFill="1" applyBorder="1" applyAlignment="1">
      <alignment horizontal="center" vertical="center" textRotation="90"/>
    </xf>
    <xf numFmtId="0" fontId="9" fillId="0" borderId="0" xfId="1" applyFont="1" applyBorder="1" applyAlignment="1">
      <alignment horizontal="center" vertical="center" textRotation="90"/>
    </xf>
    <xf numFmtId="1" fontId="4" fillId="0" borderId="79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64" fontId="6" fillId="8" borderId="30" xfId="0" applyNumberFormat="1" applyFont="1" applyFill="1" applyBorder="1" applyAlignment="1">
      <alignment vertical="center" textRotation="90" wrapText="1"/>
    </xf>
    <xf numFmtId="164" fontId="4" fillId="8" borderId="31" xfId="0" applyNumberFormat="1" applyFont="1" applyFill="1" applyBorder="1" applyAlignment="1">
      <alignment vertical="center" textRotation="90" wrapText="1"/>
    </xf>
    <xf numFmtId="164" fontId="4" fillId="8" borderId="32" xfId="0" quotePrefix="1" applyNumberFormat="1" applyFont="1" applyFill="1" applyBorder="1" applyAlignment="1">
      <alignment vertical="center" textRotation="90" wrapText="1"/>
    </xf>
    <xf numFmtId="0" fontId="4" fillId="8" borderId="1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/>
    </xf>
    <xf numFmtId="1" fontId="4" fillId="8" borderId="24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8" borderId="25" xfId="0" applyNumberFormat="1" applyFont="1" applyFill="1" applyBorder="1" applyAlignment="1">
      <alignment horizontal="center"/>
    </xf>
    <xf numFmtId="1" fontId="2" fillId="6" borderId="112" xfId="1" applyNumberFormat="1" applyFont="1" applyFill="1" applyBorder="1" applyAlignment="1">
      <alignment horizontal="center" vertical="center"/>
    </xf>
    <xf numFmtId="1" fontId="2" fillId="0" borderId="113" xfId="1" applyNumberFormat="1" applyFont="1" applyFill="1" applyBorder="1" applyAlignment="1">
      <alignment horizontal="center" vertical="center"/>
    </xf>
    <xf numFmtId="1" fontId="2" fillId="0" borderId="114" xfId="1" applyNumberFormat="1" applyFont="1" applyFill="1" applyBorder="1" applyAlignment="1">
      <alignment horizontal="center" vertical="center"/>
    </xf>
    <xf numFmtId="1" fontId="2" fillId="6" borderId="113" xfId="1" applyNumberFormat="1" applyFont="1" applyFill="1" applyBorder="1" applyAlignment="1">
      <alignment horizontal="center" vertical="center"/>
    </xf>
    <xf numFmtId="1" fontId="2" fillId="6" borderId="114" xfId="1" applyNumberFormat="1" applyFont="1" applyFill="1" applyBorder="1" applyAlignment="1">
      <alignment horizontal="center" vertical="center"/>
    </xf>
    <xf numFmtId="1" fontId="2" fillId="7" borderId="113" xfId="1" applyNumberFormat="1" applyFont="1" applyFill="1" applyBorder="1" applyAlignment="1">
      <alignment horizontal="center" vertical="center"/>
    </xf>
    <xf numFmtId="1" fontId="2" fillId="0" borderId="29" xfId="1" applyNumberFormat="1" applyFont="1" applyFill="1" applyBorder="1" applyAlignment="1">
      <alignment horizontal="center" vertical="center"/>
    </xf>
    <xf numFmtId="1" fontId="2" fillId="7" borderId="29" xfId="1" applyNumberFormat="1" applyFont="1" applyFill="1" applyBorder="1" applyAlignment="1">
      <alignment horizontal="center" vertical="center"/>
    </xf>
    <xf numFmtId="0" fontId="15" fillId="9" borderId="16" xfId="1" applyFont="1" applyFill="1" applyBorder="1" applyAlignment="1">
      <alignment horizontal="center" vertical="center"/>
    </xf>
    <xf numFmtId="0" fontId="15" fillId="7" borderId="55" xfId="1" applyFont="1" applyFill="1" applyBorder="1" applyAlignment="1">
      <alignment horizontal="center" vertical="center"/>
    </xf>
    <xf numFmtId="1" fontId="2" fillId="0" borderId="88" xfId="1" applyNumberFormat="1" applyFont="1" applyFill="1" applyBorder="1" applyAlignment="1">
      <alignment horizontal="center" vertical="center"/>
    </xf>
    <xf numFmtId="1" fontId="2" fillId="0" borderId="115" xfId="1" applyNumberFormat="1" applyFont="1" applyFill="1" applyBorder="1" applyAlignment="1">
      <alignment horizontal="center" vertical="center"/>
    </xf>
    <xf numFmtId="1" fontId="2" fillId="0" borderId="89" xfId="1" applyNumberFormat="1" applyFont="1" applyFill="1" applyBorder="1" applyAlignment="1">
      <alignment horizontal="center" vertical="center"/>
    </xf>
    <xf numFmtId="0" fontId="15" fillId="7" borderId="77" xfId="1" applyFont="1" applyFill="1" applyBorder="1" applyAlignment="1">
      <alignment horizontal="center" vertical="center"/>
    </xf>
    <xf numFmtId="1" fontId="2" fillId="7" borderId="116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" fontId="2" fillId="6" borderId="117" xfId="1" applyNumberFormat="1" applyFont="1" applyFill="1" applyBorder="1" applyAlignment="1">
      <alignment horizontal="center" vertical="center"/>
    </xf>
    <xf numFmtId="0" fontId="4" fillId="0" borderId="0" xfId="1" applyFill="1"/>
    <xf numFmtId="0" fontId="4" fillId="0" borderId="3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" fontId="4" fillId="8" borderId="28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" fontId="4" fillId="8" borderId="51" xfId="0" applyNumberFormat="1" applyFont="1" applyFill="1" applyBorder="1" applyAlignment="1">
      <alignment horizontal="center"/>
    </xf>
    <xf numFmtId="1" fontId="4" fillId="8" borderId="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66" xfId="0" applyBorder="1"/>
    <xf numFmtId="0" fontId="16" fillId="8" borderId="2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0" fillId="0" borderId="25" xfId="0" applyBorder="1" applyAlignment="1"/>
    <xf numFmtId="0" fontId="16" fillId="0" borderId="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0" fillId="0" borderId="26" xfId="0" applyBorder="1" applyAlignment="1"/>
    <xf numFmtId="0" fontId="0" fillId="0" borderId="66" xfId="0" applyBorder="1" applyAlignment="1"/>
    <xf numFmtId="0" fontId="4" fillId="0" borderId="64" xfId="0" applyFont="1" applyFill="1" applyBorder="1" applyAlignment="1">
      <alignment horizontal="center"/>
    </xf>
    <xf numFmtId="0" fontId="0" fillId="0" borderId="65" xfId="0" applyBorder="1" applyAlignment="1"/>
    <xf numFmtId="0" fontId="0" fillId="0" borderId="65" xfId="0" applyBorder="1" applyAlignment="1">
      <alignment horizontal="center"/>
    </xf>
    <xf numFmtId="0" fontId="10" fillId="0" borderId="45" xfId="1" applyFont="1" applyBorder="1" applyAlignment="1">
      <alignment horizontal="center" vertical="center" textRotation="90"/>
    </xf>
    <xf numFmtId="0" fontId="10" fillId="0" borderId="48" xfId="1" applyFont="1" applyBorder="1" applyAlignment="1">
      <alignment horizontal="center" vertical="center" textRotation="90"/>
    </xf>
    <xf numFmtId="0" fontId="10" fillId="0" borderId="49" xfId="1" applyFont="1" applyBorder="1" applyAlignment="1">
      <alignment horizontal="center" vertical="center" textRotation="90"/>
    </xf>
    <xf numFmtId="1" fontId="10" fillId="0" borderId="45" xfId="1" applyNumberFormat="1" applyFont="1" applyBorder="1" applyAlignment="1">
      <alignment horizontal="center" vertical="center" textRotation="90"/>
    </xf>
    <xf numFmtId="0" fontId="10" fillId="0" borderId="96" xfId="1" applyFont="1" applyBorder="1" applyAlignment="1">
      <alignment horizontal="center" vertical="center" textRotation="90"/>
    </xf>
    <xf numFmtId="0" fontId="10" fillId="0" borderId="94" xfId="1" applyFont="1" applyBorder="1" applyAlignment="1">
      <alignment horizontal="center" vertical="center" textRotation="90"/>
    </xf>
    <xf numFmtId="0" fontId="10" fillId="0" borderId="95" xfId="1" applyFont="1" applyBorder="1" applyAlignment="1">
      <alignment horizontal="center" vertical="center" textRotation="90"/>
    </xf>
    <xf numFmtId="1" fontId="10" fillId="0" borderId="96" xfId="1" applyNumberFormat="1" applyFont="1" applyBorder="1" applyAlignment="1">
      <alignment horizontal="center" vertical="center" textRotation="90"/>
    </xf>
    <xf numFmtId="0" fontId="12" fillId="0" borderId="50" xfId="1" applyFont="1" applyBorder="1" applyAlignment="1">
      <alignment horizontal="center" vertical="center" wrapText="1"/>
    </xf>
    <xf numFmtId="0" fontId="12" fillId="0" borderId="59" xfId="1" applyFont="1" applyBorder="1" applyAlignment="1">
      <alignment horizontal="center" vertical="center" wrapText="1"/>
    </xf>
    <xf numFmtId="1" fontId="10" fillId="0" borderId="48" xfId="1" applyNumberFormat="1" applyFont="1" applyBorder="1" applyAlignment="1">
      <alignment horizontal="center" vertical="center" textRotation="90"/>
    </xf>
    <xf numFmtId="1" fontId="10" fillId="0" borderId="49" xfId="1" applyNumberFormat="1" applyFont="1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0" xfId="1" applyFont="1" applyFill="1" applyBorder="1" applyAlignment="1">
      <alignment horizontal="center" vertical="center" textRotation="90"/>
    </xf>
    <xf numFmtId="1" fontId="10" fillId="0" borderId="94" xfId="1" applyNumberFormat="1" applyFont="1" applyBorder="1" applyAlignment="1">
      <alignment horizontal="center" vertical="center" textRotation="90"/>
    </xf>
    <xf numFmtId="1" fontId="10" fillId="0" borderId="95" xfId="1" applyNumberFormat="1" applyFont="1" applyBorder="1" applyAlignment="1">
      <alignment horizontal="center" vertical="center" textRotation="90"/>
    </xf>
    <xf numFmtId="0" fontId="10" fillId="0" borderId="93" xfId="1" applyFont="1" applyBorder="1" applyAlignment="1">
      <alignment horizontal="center" vertical="center" textRotation="90"/>
    </xf>
    <xf numFmtId="0" fontId="9" fillId="0" borderId="110" xfId="1" applyFont="1" applyFill="1" applyBorder="1" applyAlignment="1">
      <alignment horizontal="center" vertical="center" textRotation="90"/>
    </xf>
    <xf numFmtId="0" fontId="0" fillId="0" borderId="111" xfId="0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9" fillId="0" borderId="40" xfId="1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 textRotation="90"/>
    </xf>
    <xf numFmtId="0" fontId="9" fillId="0" borderId="62" xfId="1" applyFont="1" applyBorder="1" applyAlignment="1">
      <alignment horizontal="center" vertical="center" textRotation="90"/>
    </xf>
    <xf numFmtId="0" fontId="9" fillId="0" borderId="45" xfId="1" applyFont="1" applyFill="1" applyBorder="1" applyAlignment="1">
      <alignment horizontal="center" vertical="center" textRotation="90"/>
    </xf>
    <xf numFmtId="0" fontId="9" fillId="0" borderId="72" xfId="1" applyFont="1" applyFill="1" applyBorder="1" applyAlignment="1">
      <alignment horizontal="center" vertical="center" textRotation="90"/>
    </xf>
    <xf numFmtId="0" fontId="9" fillId="0" borderId="49" xfId="1" applyFont="1" applyFill="1" applyBorder="1" applyAlignment="1">
      <alignment horizontal="center" vertical="center" textRotation="90"/>
    </xf>
    <xf numFmtId="0" fontId="9" fillId="0" borderId="85" xfId="1" applyFont="1" applyFill="1" applyBorder="1" applyAlignment="1">
      <alignment horizontal="center" vertical="center" textRotation="90"/>
    </xf>
    <xf numFmtId="0" fontId="9" fillId="0" borderId="85" xfId="1" applyFont="1" applyBorder="1" applyAlignment="1">
      <alignment horizontal="center" vertical="center" textRotation="90"/>
    </xf>
    <xf numFmtId="0" fontId="9" fillId="0" borderId="107" xfId="1" applyFont="1" applyBorder="1" applyAlignment="1">
      <alignment horizontal="center" vertical="center" textRotation="90"/>
    </xf>
    <xf numFmtId="0" fontId="9" fillId="0" borderId="60" xfId="1" applyFont="1" applyBorder="1" applyAlignment="1">
      <alignment horizontal="center" vertical="center" textRotation="90"/>
    </xf>
    <xf numFmtId="0" fontId="9" fillId="0" borderId="44" xfId="1" applyFont="1" applyBorder="1" applyAlignment="1">
      <alignment horizontal="center" vertical="center" textRotation="90"/>
    </xf>
    <xf numFmtId="0" fontId="9" fillId="0" borderId="72" xfId="1" applyFont="1" applyBorder="1" applyAlignment="1">
      <alignment horizontal="center" vertical="center" textRotation="90"/>
    </xf>
    <xf numFmtId="0" fontId="9" fillId="0" borderId="42" xfId="1" applyFont="1" applyBorder="1" applyAlignment="1">
      <alignment horizontal="center" vertical="center" textRotation="90"/>
    </xf>
    <xf numFmtId="0" fontId="9" fillId="0" borderId="41" xfId="1" applyFont="1" applyBorder="1" applyAlignment="1">
      <alignment horizontal="center" vertical="center" textRotation="90"/>
    </xf>
    <xf numFmtId="0" fontId="10" fillId="0" borderId="108" xfId="1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1" fontId="4" fillId="10" borderId="3" xfId="0" applyNumberFormat="1" applyFont="1" applyFill="1" applyBorder="1" applyAlignment="1">
      <alignment horizontal="center"/>
    </xf>
    <xf numFmtId="1" fontId="4" fillId="10" borderId="24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1" fontId="4" fillId="10" borderId="51" xfId="0" applyNumberFormat="1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4"/>
  <sheetViews>
    <sheetView workbookViewId="0">
      <selection activeCell="A7" sqref="A7"/>
    </sheetView>
  </sheetViews>
  <sheetFormatPr defaultRowHeight="12.75"/>
  <cols>
    <col min="1" max="1" width="6" customWidth="1"/>
    <col min="2" max="2" width="20.85546875" bestFit="1" customWidth="1"/>
    <col min="3" max="4" width="8.5703125" customWidth="1"/>
    <col min="6" max="6" width="5.7109375" customWidth="1"/>
    <col min="7" max="7" width="13.7109375" bestFit="1" customWidth="1"/>
    <col min="8" max="8" width="5.7109375" customWidth="1"/>
    <col min="9" max="31" width="5.28515625" customWidth="1"/>
    <col min="32" max="36" width="5.140625" customWidth="1"/>
    <col min="37" max="45" width="9.140625" hidden="1" customWidth="1"/>
    <col min="46" max="46" width="9.140625" customWidth="1"/>
  </cols>
  <sheetData>
    <row r="2" spans="1:45" ht="20.25" thickBot="1">
      <c r="A2" s="218" t="s">
        <v>27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44"/>
      <c r="AH2" s="44"/>
      <c r="AI2" s="44"/>
      <c r="AJ2" s="44"/>
    </row>
    <row r="3" spans="1:45" ht="127.5" customHeight="1">
      <c r="A3" s="222" t="s">
        <v>63</v>
      </c>
      <c r="B3" s="223"/>
      <c r="C3" s="230" t="s">
        <v>41</v>
      </c>
      <c r="D3" s="231"/>
      <c r="E3" s="234" t="s">
        <v>29</v>
      </c>
      <c r="F3" s="237" t="s">
        <v>39</v>
      </c>
      <c r="G3" s="237" t="s">
        <v>8</v>
      </c>
      <c r="H3" s="243" t="s">
        <v>7</v>
      </c>
      <c r="I3" s="170" t="s">
        <v>67</v>
      </c>
      <c r="J3" s="171" t="s">
        <v>64</v>
      </c>
      <c r="K3" s="171" t="s">
        <v>71</v>
      </c>
      <c r="L3" s="172" t="s">
        <v>72</v>
      </c>
      <c r="M3" s="170" t="s">
        <v>77</v>
      </c>
      <c r="N3" s="171" t="s">
        <v>64</v>
      </c>
      <c r="O3" s="171" t="s">
        <v>78</v>
      </c>
      <c r="P3" s="172" t="s">
        <v>79</v>
      </c>
      <c r="Q3" s="170" t="s">
        <v>74</v>
      </c>
      <c r="R3" s="171" t="s">
        <v>64</v>
      </c>
      <c r="S3" s="171" t="s">
        <v>87</v>
      </c>
      <c r="T3" s="172" t="s">
        <v>86</v>
      </c>
      <c r="U3" s="170" t="s">
        <v>89</v>
      </c>
      <c r="V3" s="171" t="s">
        <v>90</v>
      </c>
      <c r="W3" s="171" t="s">
        <v>92</v>
      </c>
      <c r="X3" s="172" t="s">
        <v>91</v>
      </c>
      <c r="Y3" s="170" t="s">
        <v>75</v>
      </c>
      <c r="Z3" s="171" t="s">
        <v>64</v>
      </c>
      <c r="AA3" s="171" t="s">
        <v>96</v>
      </c>
      <c r="AB3" s="172" t="s">
        <v>97</v>
      </c>
      <c r="AC3" s="170" t="s">
        <v>76</v>
      </c>
      <c r="AD3" s="171" t="s">
        <v>100</v>
      </c>
      <c r="AE3" s="171" t="s">
        <v>65</v>
      </c>
      <c r="AF3" s="172" t="s">
        <v>66</v>
      </c>
      <c r="AG3" s="70" t="s">
        <v>61</v>
      </c>
      <c r="AH3" s="71" t="s">
        <v>64</v>
      </c>
      <c r="AI3" s="71" t="s">
        <v>65</v>
      </c>
      <c r="AJ3" s="72" t="s">
        <v>66</v>
      </c>
    </row>
    <row r="4" spans="1:45" ht="15" customHeight="1">
      <c r="A4" s="224"/>
      <c r="B4" s="225"/>
      <c r="C4" s="15">
        <v>6</v>
      </c>
      <c r="D4" s="16">
        <f>C4*32</f>
        <v>192</v>
      </c>
      <c r="E4" s="235"/>
      <c r="F4" s="238"/>
      <c r="G4" s="238"/>
      <c r="H4" s="244"/>
      <c r="I4" s="228" t="s">
        <v>1</v>
      </c>
      <c r="J4" s="229"/>
      <c r="K4" s="232" t="s">
        <v>40</v>
      </c>
      <c r="L4" s="233"/>
      <c r="M4" s="228" t="s">
        <v>1</v>
      </c>
      <c r="N4" s="229"/>
      <c r="O4" s="232" t="s">
        <v>40</v>
      </c>
      <c r="P4" s="233"/>
      <c r="Q4" s="228" t="s">
        <v>1</v>
      </c>
      <c r="R4" s="229"/>
      <c r="S4" s="232" t="s">
        <v>40</v>
      </c>
      <c r="T4" s="233"/>
      <c r="U4" s="228" t="s">
        <v>1</v>
      </c>
      <c r="V4" s="229"/>
      <c r="W4" s="232" t="s">
        <v>40</v>
      </c>
      <c r="X4" s="233"/>
      <c r="Y4" s="228" t="s">
        <v>1</v>
      </c>
      <c r="Z4" s="229"/>
      <c r="AA4" s="232" t="s">
        <v>40</v>
      </c>
      <c r="AB4" s="233"/>
      <c r="AC4" s="228" t="s">
        <v>1</v>
      </c>
      <c r="AD4" s="229"/>
      <c r="AE4" s="232" t="s">
        <v>40</v>
      </c>
      <c r="AF4" s="233"/>
      <c r="AG4" s="226" t="s">
        <v>1</v>
      </c>
      <c r="AH4" s="227"/>
      <c r="AI4" s="241" t="s">
        <v>40</v>
      </c>
      <c r="AJ4" s="242"/>
    </row>
    <row r="5" spans="1:45" ht="13.5" thickBot="1">
      <c r="A5" s="26" t="s">
        <v>2</v>
      </c>
      <c r="B5" s="10" t="s">
        <v>5</v>
      </c>
      <c r="C5" s="220" t="s">
        <v>0</v>
      </c>
      <c r="D5" s="221"/>
      <c r="E5" s="236"/>
      <c r="F5" s="239"/>
      <c r="G5" s="239"/>
      <c r="H5" s="245"/>
      <c r="I5" s="173" t="s">
        <v>3</v>
      </c>
      <c r="J5" s="174" t="s">
        <v>26</v>
      </c>
      <c r="K5" s="174" t="s">
        <v>24</v>
      </c>
      <c r="L5" s="175" t="s">
        <v>25</v>
      </c>
      <c r="M5" s="173" t="s">
        <v>3</v>
      </c>
      <c r="N5" s="174" t="s">
        <v>26</v>
      </c>
      <c r="O5" s="174" t="s">
        <v>24</v>
      </c>
      <c r="P5" s="175" t="s">
        <v>25</v>
      </c>
      <c r="Q5" s="173" t="s">
        <v>3</v>
      </c>
      <c r="R5" s="174" t="s">
        <v>26</v>
      </c>
      <c r="S5" s="174" t="s">
        <v>24</v>
      </c>
      <c r="T5" s="175" t="s">
        <v>25</v>
      </c>
      <c r="U5" s="173" t="s">
        <v>3</v>
      </c>
      <c r="V5" s="174" t="s">
        <v>26</v>
      </c>
      <c r="W5" s="174" t="s">
        <v>24</v>
      </c>
      <c r="X5" s="175" t="s">
        <v>25</v>
      </c>
      <c r="Y5" s="173" t="s">
        <v>3</v>
      </c>
      <c r="Z5" s="174" t="s">
        <v>26</v>
      </c>
      <c r="AA5" s="174" t="s">
        <v>24</v>
      </c>
      <c r="AB5" s="175" t="s">
        <v>25</v>
      </c>
      <c r="AC5" s="173" t="s">
        <v>3</v>
      </c>
      <c r="AD5" s="174" t="s">
        <v>26</v>
      </c>
      <c r="AE5" s="174" t="s">
        <v>24</v>
      </c>
      <c r="AF5" s="175" t="s">
        <v>25</v>
      </c>
      <c r="AG5" s="73" t="s">
        <v>3</v>
      </c>
      <c r="AH5" s="74" t="s">
        <v>26</v>
      </c>
      <c r="AI5" s="74" t="s">
        <v>24</v>
      </c>
      <c r="AJ5" s="75" t="s">
        <v>25</v>
      </c>
    </row>
    <row r="6" spans="1:45" ht="13.5" thickTop="1">
      <c r="A6" s="18">
        <v>1</v>
      </c>
      <c r="B6" s="8" t="s">
        <v>43</v>
      </c>
      <c r="C6" s="248" t="s">
        <v>30</v>
      </c>
      <c r="D6" s="249"/>
      <c r="E6" s="24">
        <f>J6+N6+R6+V6+Z6+AD6+AH6</f>
        <v>128</v>
      </c>
      <c r="F6" s="37">
        <f>(K6-L6)+(O6-P6)+(S6-T6)+(W6-X6)+(AA6-AB6)+(AE6-AF6)+(AI6-AJ6)</f>
        <v>12</v>
      </c>
      <c r="G6" s="11">
        <f>E6/D$4*100</f>
        <v>66.666666666666657</v>
      </c>
      <c r="H6" s="14">
        <f>IF(E6=0,0,(E6/AS6)*100)</f>
        <v>100</v>
      </c>
      <c r="I6" s="156"/>
      <c r="J6" s="9">
        <f>IF(I6=0,0,IF(I$4="A",(VLOOKUP(I6,Vasszegezés!$A$3:$F$13,2)),IF(I$4="B",(VLOOKUP(I6,Vasszegezés!$C$3:$F$13,2)),IF($I$4="II",(VLOOKUP(I6,Vasszegezés!$A$3:$F$13,5)),(VLOOKUP(I6,Vasszegezés!$A$3:$F$13,6))))))</f>
        <v>0</v>
      </c>
      <c r="K6" s="11"/>
      <c r="L6" s="80"/>
      <c r="M6" s="176">
        <v>1</v>
      </c>
      <c r="N6" s="177">
        <f>IF(M6=0,0,IF(M$4="A",(VLOOKUP(M6,Vasszegezés!$A$3:$F$13,2)),IF(M$4="B",(VLOOKUP(M6,Vasszegezés!$C$3:$F$13,2)),IF($M$4="C",(VLOOKUP(M6,Vasszegezés!$E$3:$F$13,2)),(VLOOKUP(M6,Vasszegezés!$A$3:$F$13,6))))))</f>
        <v>32</v>
      </c>
      <c r="O6" s="178">
        <v>3</v>
      </c>
      <c r="P6" s="179">
        <v>0</v>
      </c>
      <c r="Q6" s="176">
        <v>1</v>
      </c>
      <c r="R6" s="177">
        <f>IF(Q6=0,0,IF(Q$4="A",(VLOOKUP(Q6,Vasszegezés!$A$3:$F$13,2)),IF(Q$4="B",(VLOOKUP(Q6,Vasszegezés!$C$3:$F$13,2)),IF($I$4="II",(VLOOKUP(Q6,Vasszegezés!$A$3:$F$13,5)),(VLOOKUP(Q6,Vasszegezés!$A$3:$F$13,6))))))</f>
        <v>32</v>
      </c>
      <c r="S6" s="178">
        <v>3</v>
      </c>
      <c r="T6" s="179">
        <v>0</v>
      </c>
      <c r="U6" s="176">
        <v>1</v>
      </c>
      <c r="V6" s="177">
        <f>IF(U6=0,0,IF(U$4="A",(VLOOKUP(U6,Vasszegezés!$A$3:$F$13,2)),IF(U$4="B",(VLOOKUP(U6,Vasszegezés!$C$3:$F$13,2)),IF($M$4="C",(VLOOKUP(U6,Vasszegezés!$E$3:$F$13,2)),(VLOOKUP(U6,Vasszegezés!$A$3:$F$13,6))))))</f>
        <v>32</v>
      </c>
      <c r="W6" s="178">
        <v>3</v>
      </c>
      <c r="X6" s="179">
        <v>0</v>
      </c>
      <c r="Y6" s="176">
        <v>1</v>
      </c>
      <c r="Z6" s="177">
        <f>IF(Y6=0,0,IF(Y$4="A",(VLOOKUP(Y6,Vasszegezés!$A$3:$F$13,2)),IF(Y$4="B",(VLOOKUP(Y6,Vasszegezés!$C$3:$F$13,2)),IF($M$4="C",(VLOOKUP(Y6,Vasszegezés!$E$3:$F$13,2)),(VLOOKUP(Y6,Vasszegezés!$A$3:$F$13,6))))))</f>
        <v>32</v>
      </c>
      <c r="AA6" s="178">
        <v>3</v>
      </c>
      <c r="AB6" s="179">
        <v>0</v>
      </c>
      <c r="AC6" s="156"/>
      <c r="AD6" s="9">
        <f>IF(AC6=0,0,IF(AC$4="A",(VLOOKUP(AC6,Vasszegezés!$A$3:$F$13,2)),IF(AC$4="B",(VLOOKUP(AC6,Vasszegezés!$C$3:$F$13,2)),IF($AC$4="C",(VLOOKUP(AC6,Vasszegezés!$E$3:$F$13,2)),(VLOOKUP(AC6,Vasszegezés!$A$3:$F$13,6))))))</f>
        <v>0</v>
      </c>
      <c r="AE6" s="11"/>
      <c r="AF6" s="80"/>
      <c r="AG6" s="12"/>
      <c r="AH6" s="4">
        <f>IF(AG6=0,0,IF(AG$4="A",(VLOOKUP(AG6,Vasszegezés!$A$3:$F$13,2)),IF(AG$4="B",(VLOOKUP(AG6,Vasszegezés!$C$3:$F$13,2)),IF($AC$4="C",(VLOOKUP(AG6,Vasszegezés!$E$3:$F$13,2)),(VLOOKUP(AG6,Vasszegezés!$A$3:$F$13,6))))))</f>
        <v>0</v>
      </c>
      <c r="AI6" s="6"/>
      <c r="AJ6" s="13"/>
      <c r="AK6">
        <f>IF(I6="",0,1)</f>
        <v>0</v>
      </c>
      <c r="AL6">
        <f>IF(M6="",0,1)</f>
        <v>1</v>
      </c>
      <c r="AM6">
        <f>IF(Q6="",0,1)</f>
        <v>1</v>
      </c>
      <c r="AN6" s="43">
        <f>IF(U6="",0,1)</f>
        <v>1</v>
      </c>
      <c r="AO6">
        <f>IF(Y6="",0,1)</f>
        <v>1</v>
      </c>
      <c r="AP6">
        <f>IF(AC6="",0,1)</f>
        <v>0</v>
      </c>
      <c r="AQ6">
        <f>IF(AG6="",0,1)</f>
        <v>0</v>
      </c>
      <c r="AR6">
        <f>SUM(AK6:AQ6)</f>
        <v>4</v>
      </c>
      <c r="AS6">
        <f>AR6*32</f>
        <v>128</v>
      </c>
    </row>
    <row r="7" spans="1:45">
      <c r="A7" s="18">
        <v>2</v>
      </c>
      <c r="B7" s="8" t="s">
        <v>17</v>
      </c>
      <c r="C7" s="214" t="s">
        <v>30</v>
      </c>
      <c r="D7" s="240"/>
      <c r="E7" s="25">
        <f>J7+N7+R7+V7+Z7+AD7+AH7</f>
        <v>120</v>
      </c>
      <c r="F7" s="37">
        <f>(K7-L7)+(O7-P7)+(S7-T7)+(W7-X7)+(AA7-AB7)+(AE7-AF7)+(AI7-AJ7)</f>
        <v>5</v>
      </c>
      <c r="G7" s="11">
        <f>E7/D$4*100</f>
        <v>62.5</v>
      </c>
      <c r="H7" s="14">
        <f>IF(E7=0,0,(E7/AS7)*100)</f>
        <v>75</v>
      </c>
      <c r="I7" s="156"/>
      <c r="J7" s="9">
        <f>IF(I7=0,0,IF(I$4="A",(VLOOKUP(I7,Vasszegezés!$A$3:$F$13,2)),IF(I$4="B",(VLOOKUP(I7,Vasszegezés!$C$3:$F$13,2)),IF($I$4="II",(VLOOKUP(I7,Vasszegezés!$A$3:$F$13,5)),(VLOOKUP(I7,Vasszegezés!$A$3:$F$13,6))))))</f>
        <v>0</v>
      </c>
      <c r="K7" s="11"/>
      <c r="L7" s="80"/>
      <c r="M7" s="176">
        <v>3</v>
      </c>
      <c r="N7" s="177">
        <f>IF(M7=0,0,IF(M$4="A",(VLOOKUP(M7,Vasszegezés!$A$3:$F$13,2)),IF(M$4="B",(VLOOKUP(M7,Vasszegezés!$C$3:$F$13,2)),IF($M$4="C",(VLOOKUP(M7,Vasszegezés!$E$3:$F$13,2)),(VLOOKUP(M7,Vasszegezés!$A$3:$F$13,6))))))</f>
        <v>16</v>
      </c>
      <c r="O7" s="178">
        <v>1</v>
      </c>
      <c r="P7" s="179">
        <v>1</v>
      </c>
      <c r="Q7" s="176">
        <v>2</v>
      </c>
      <c r="R7" s="177">
        <f>IF(Q7=0,0,IF(Q$4="A",(VLOOKUP(Q7,Vasszegezés!$A$3:$F$13,2)),IF(Q$4="B",(VLOOKUP(Q7,Vasszegezés!$C$3:$F$13,2)),IF($I$4="II",(VLOOKUP(Q7,Vasszegezés!$A$3:$F$13,5)),(VLOOKUP(Q7,Vasszegezés!$A$3:$F$13,6))))))</f>
        <v>24</v>
      </c>
      <c r="S7" s="178">
        <v>2</v>
      </c>
      <c r="T7" s="179">
        <v>1</v>
      </c>
      <c r="U7" s="176">
        <v>2</v>
      </c>
      <c r="V7" s="177">
        <f>IF(U7=0,0,IF(U$4="A",(VLOOKUP(U7,Vasszegezés!$A$3:$F$13,2)),IF(U$4="B",(VLOOKUP(U7,Vasszegezés!$C$3:$F$13,2)),IF($M$4="C",(VLOOKUP(U7,Vasszegezés!$E$3:$F$13,2)),(VLOOKUP(U7,Vasszegezés!$A$3:$F$13,6))))))</f>
        <v>24</v>
      </c>
      <c r="W7" s="178">
        <v>2</v>
      </c>
      <c r="X7" s="179">
        <v>1</v>
      </c>
      <c r="Y7" s="176">
        <v>2</v>
      </c>
      <c r="Z7" s="177">
        <f>IF(Y7=0,0,IF(Y$4="A",(VLOOKUP(Y7,Vasszegezés!$A$3:$F$13,2)),IF(Y$4="B",(VLOOKUP(Y7,Vasszegezés!$C$3:$F$13,2)),IF($M$4="C",(VLOOKUP(Y7,Vasszegezés!$E$3:$F$13,2)),(VLOOKUP(Y7,Vasszegezés!$A$3:$F$13,6))))))</f>
        <v>24</v>
      </c>
      <c r="AA7" s="178">
        <v>2</v>
      </c>
      <c r="AB7" s="179">
        <v>1</v>
      </c>
      <c r="AC7" s="176">
        <v>1</v>
      </c>
      <c r="AD7" s="177">
        <f>IF(AC7=0,0,IF(AC$4="A",(VLOOKUP(AC7,Vasszegezés!$A$3:$F$13,2)),IF(AC$4="B",(VLOOKUP(AC7,Vasszegezés!$C$3:$F$13,2)),IF($AC$4="C",(VLOOKUP(AC7,Vasszegezés!$E$3:$F$13,2)),(VLOOKUP(AC7,Vasszegezés!$A$3:$F$13,6))))))</f>
        <v>32</v>
      </c>
      <c r="AE7" s="178">
        <v>2</v>
      </c>
      <c r="AF7" s="179">
        <v>0</v>
      </c>
      <c r="AG7" s="24"/>
      <c r="AH7" s="4">
        <f>IF(AG7=0,0,IF(AG$4="A",(VLOOKUP(AG7,Vasszegezés!$A$3:$F$13,2)),IF(AG$4="B",(VLOOKUP(AG7,Vasszegezés!$C$3:$F$13,2)),IF($AC$4="C",(VLOOKUP(AG7,Vasszegezés!$E$3:$F$13,2)),(VLOOKUP(AG7,Vasszegezés!$A$3:$F$13,6))))))</f>
        <v>0</v>
      </c>
      <c r="AI7" s="6"/>
      <c r="AJ7" s="13"/>
      <c r="AK7">
        <f>IF(I7="",0,1)</f>
        <v>0</v>
      </c>
      <c r="AL7">
        <f>IF(M7="",0,1)</f>
        <v>1</v>
      </c>
      <c r="AM7">
        <f>IF(Q7="",0,1)</f>
        <v>1</v>
      </c>
      <c r="AN7" s="43">
        <f>IF(U7="",0,1)</f>
        <v>1</v>
      </c>
      <c r="AO7">
        <f>IF(Y7="",0,1)</f>
        <v>1</v>
      </c>
      <c r="AP7">
        <f>IF(AC7="",0,1)</f>
        <v>1</v>
      </c>
      <c r="AQ7">
        <f>IF(AG7="",0,1)</f>
        <v>0</v>
      </c>
      <c r="AR7">
        <f>SUM(AK7:AQ7)</f>
        <v>5</v>
      </c>
      <c r="AS7">
        <f>AR7*32</f>
        <v>160</v>
      </c>
    </row>
    <row r="8" spans="1:45">
      <c r="A8" s="17">
        <v>3</v>
      </c>
      <c r="B8" s="3" t="s">
        <v>52</v>
      </c>
      <c r="C8" s="214" t="s">
        <v>30</v>
      </c>
      <c r="D8" s="240"/>
      <c r="E8" s="25">
        <f>J8+N8+R8+V8+Z8+AD8+AH8</f>
        <v>108</v>
      </c>
      <c r="F8" s="37">
        <f>(K8-L8)+(O8-P8)+(S8-T8)+(W8-X8)+(AA8-AB8)+(AE8-AF8)+(AI8-AJ8)</f>
        <v>3</v>
      </c>
      <c r="G8" s="11">
        <f>E8/D$4*100</f>
        <v>56.25</v>
      </c>
      <c r="H8" s="14">
        <f>IF(E8=0,0,(E8/AS8)*100)</f>
        <v>56.25</v>
      </c>
      <c r="I8" s="180">
        <v>1</v>
      </c>
      <c r="J8" s="181">
        <f>IF(I8=0,0,IF(I$4="A",(VLOOKUP(I8,Vasszegezés!$A$3:$F$13,2)),IF(I$4="B",(VLOOKUP(I8,Vasszegezés!$C$3:$F$13,2)),IF($I$4="II",(VLOOKUP(I8,Vasszegezés!$A$3:$F$13,5)),(VLOOKUP(I8,Vasszegezés!$A$3:$F$13,6))))))</f>
        <v>32</v>
      </c>
      <c r="K8" s="182">
        <v>3</v>
      </c>
      <c r="L8" s="183">
        <v>0</v>
      </c>
      <c r="M8" s="180">
        <v>2</v>
      </c>
      <c r="N8" s="181">
        <f>IF(M8=0,0,IF(M$4="A",(VLOOKUP(M8,Vasszegezés!$A$3:$F$13,2)),IF(M$4="B",(VLOOKUP(M8,Vasszegezés!$C$3:$F$13,2)),IF($M$4="C",(VLOOKUP(M8,Vasszegezés!$E$3:$F$13,2)),(VLOOKUP(M8,Vasszegezés!$A$3:$F$13,6))))))</f>
        <v>24</v>
      </c>
      <c r="O8" s="182">
        <v>2</v>
      </c>
      <c r="P8" s="183">
        <v>1</v>
      </c>
      <c r="Q8" s="180">
        <v>5</v>
      </c>
      <c r="R8" s="181">
        <f>IF(Q8=0,0,IF(Q$4="A",(VLOOKUP(Q8,Vasszegezés!$A$3:$F$13,2)),IF(Q$4="B",(VLOOKUP(Q8,Vasszegezés!$C$3:$F$13,2)),IF($I$4="II",(VLOOKUP(Q8,Vasszegezés!$A$3:$F$13,5)),(VLOOKUP(Q8,Vasszegezés!$A$3:$F$13,6))))))</f>
        <v>12</v>
      </c>
      <c r="S8" s="182">
        <v>0</v>
      </c>
      <c r="T8" s="183">
        <v>1</v>
      </c>
      <c r="U8" s="180">
        <v>3</v>
      </c>
      <c r="V8" s="181">
        <f>IF(U8=0,0,IF(U$4="A",(VLOOKUP(U8,Vasszegezés!$A$3:$F$13,2)),IF(U$4="B",(VLOOKUP(U8,Vasszegezés!$C$3:$F$13,2)),IF($M$4="C",(VLOOKUP(U8,Vasszegezés!$E$3:$F$13,2)),(VLOOKUP(U8,Vasszegezés!$A$3:$F$13,6))))))</f>
        <v>16</v>
      </c>
      <c r="W8" s="182">
        <v>1</v>
      </c>
      <c r="X8" s="183">
        <v>1</v>
      </c>
      <c r="Y8" s="180">
        <v>3</v>
      </c>
      <c r="Z8" s="181">
        <f>IF(Y8=0,0,IF(Y$4="A",(VLOOKUP(Y8,Vasszegezés!$A$3:$F$13,2)),IF(Y$4="B",(VLOOKUP(Y8,Vasszegezés!$C$3:$F$13,2)),IF($M$4="C",(VLOOKUP(Y8,Vasszegezés!$E$3:$F$13,2)),(VLOOKUP(Y8,Vasszegezés!$A$3:$F$13,6))))))</f>
        <v>16</v>
      </c>
      <c r="AA8" s="182">
        <v>1</v>
      </c>
      <c r="AB8" s="183">
        <v>1</v>
      </c>
      <c r="AC8" s="176">
        <v>9</v>
      </c>
      <c r="AD8" s="177">
        <f>IF(AC8=0,0,IF(AC$4="A",(VLOOKUP(AC8,Vasszegezés!$A$3:$F$13,2)),IF(AC$4="B",(VLOOKUP(AC8,Vasszegezés!$C$3:$F$13,2)),IF($AC$4="C",(VLOOKUP(AC8,Vasszegezés!$E$3:$F$13,2)),(VLOOKUP(AC8,Vasszegezés!$A$3:$F$13,6))))))</f>
        <v>8</v>
      </c>
      <c r="AE8" s="178">
        <v>0</v>
      </c>
      <c r="AF8" s="179">
        <v>0</v>
      </c>
      <c r="AG8" s="12"/>
      <c r="AH8" s="4">
        <f>IF(AG8=0,0,IF(AG$4="A",(VLOOKUP(AG8,Vasszegezés!$A$3:$F$13,2)),IF(AG$4="B",(VLOOKUP(AG8,Vasszegezés!$C$3:$F$13,2)),IF($AC$4="C",(VLOOKUP(AG8,Vasszegezés!$E$3:$F$13,2)),(VLOOKUP(AG8,Vasszegezés!$A$3:$F$13,6))))))</f>
        <v>0</v>
      </c>
      <c r="AI8" s="6"/>
      <c r="AJ8" s="13"/>
      <c r="AK8">
        <f>IF(I8="",0,1)</f>
        <v>1</v>
      </c>
      <c r="AL8">
        <f>IF(M8="",0,1)</f>
        <v>1</v>
      </c>
      <c r="AM8">
        <f>IF(Q8="",0,1)</f>
        <v>1</v>
      </c>
      <c r="AN8" s="43">
        <f>IF(U8="",0,1)</f>
        <v>1</v>
      </c>
      <c r="AO8">
        <f>IF(Y8="",0,1)</f>
        <v>1</v>
      </c>
      <c r="AP8">
        <f>IF(AC8="",0,1)</f>
        <v>1</v>
      </c>
      <c r="AQ8">
        <f>IF(AG8="",0,1)</f>
        <v>0</v>
      </c>
      <c r="AR8">
        <f>SUM(AK8:AQ8)</f>
        <v>6</v>
      </c>
      <c r="AS8">
        <f>AR8*32</f>
        <v>192</v>
      </c>
    </row>
    <row r="9" spans="1:45">
      <c r="A9" s="17">
        <v>4</v>
      </c>
      <c r="B9" s="3" t="s">
        <v>37</v>
      </c>
      <c r="C9" s="214" t="s">
        <v>30</v>
      </c>
      <c r="D9" s="240"/>
      <c r="E9" s="25">
        <f>J9+N9+R9+V9+Z9+AD9+AH9</f>
        <v>96</v>
      </c>
      <c r="F9" s="37">
        <f>(K9-L9)+(O9-P9)+(S9-T9)+(W9-X9)+(AA9-AB9)+(AE9-AF9)+(AI9-AJ9)</f>
        <v>-2</v>
      </c>
      <c r="G9" s="11">
        <f>E9/D$4*100</f>
        <v>50</v>
      </c>
      <c r="H9" s="14">
        <f>IF(E9=0,0,(E9/AS9)*100)</f>
        <v>50</v>
      </c>
      <c r="I9" s="180">
        <v>5</v>
      </c>
      <c r="J9" s="181">
        <f>IF(I9=0,0,IF(I$4="A",(VLOOKUP(I9,Vasszegezés!$A$3:$F$13,2)),IF(I$4="B",(VLOOKUP(I9,Vasszegezés!$C$3:$F$13,2)),IF($I$4="II",(VLOOKUP(I9,Vasszegezés!$A$3:$F$13,5)),(VLOOKUP(I9,Vasszegezés!$A$3:$F$13,6))))))</f>
        <v>12</v>
      </c>
      <c r="K9" s="182">
        <v>0</v>
      </c>
      <c r="L9" s="183">
        <v>1</v>
      </c>
      <c r="M9" s="180">
        <v>3</v>
      </c>
      <c r="N9" s="181">
        <f>IF(M9=0,0,IF(M$4="A",(VLOOKUP(M9,Vasszegezés!$A$3:$F$13,2)),IF(M$4="B",(VLOOKUP(M9,Vasszegezés!$C$3:$F$13,2)),IF($M$4="C",(VLOOKUP(M9,Vasszegezés!$E$3:$F$13,2)),(VLOOKUP(M9,Vasszegezés!$A$3:$F$13,6))))))</f>
        <v>16</v>
      </c>
      <c r="O9" s="182">
        <v>1</v>
      </c>
      <c r="P9" s="183">
        <v>1</v>
      </c>
      <c r="Q9" s="180">
        <v>5</v>
      </c>
      <c r="R9" s="181">
        <f>IF(Q9=0,0,IF(Q$4="A",(VLOOKUP(Q9,Vasszegezés!$A$3:$F$13,2)),IF(Q$4="B",(VLOOKUP(Q9,Vasszegezés!$C$3:$F$13,2)),IF($I$4="II",(VLOOKUP(Q9,Vasszegezés!$A$3:$F$13,5)),(VLOOKUP(Q9,Vasszegezés!$A$3:$F$13,6))))))</f>
        <v>12</v>
      </c>
      <c r="S9" s="182">
        <v>0</v>
      </c>
      <c r="T9" s="183">
        <v>1</v>
      </c>
      <c r="U9" s="180">
        <v>3</v>
      </c>
      <c r="V9" s="181">
        <f>IF(U9=0,0,IF(U$4="A",(VLOOKUP(U9,Vasszegezés!$A$3:$F$13,2)),IF(U$4="B",(VLOOKUP(U9,Vasszegezés!$C$3:$F$13,2)),IF($M$4="C",(VLOOKUP(U9,Vasszegezés!$E$3:$F$13,2)),(VLOOKUP(U9,Vasszegezés!$A$3:$F$13,6))))))</f>
        <v>16</v>
      </c>
      <c r="W9" s="182">
        <v>1</v>
      </c>
      <c r="X9" s="183">
        <v>1</v>
      </c>
      <c r="Y9" s="180">
        <v>3</v>
      </c>
      <c r="Z9" s="181">
        <f>IF(Y9=0,0,IF(Y$4="A",(VLOOKUP(Y9,Vasszegezés!$A$3:$F$13,2)),IF(Y$4="B",(VLOOKUP(Y9,Vasszegezés!$C$3:$F$13,2)),IF($M$4="C",(VLOOKUP(Y9,Vasszegezés!$E$3:$F$13,2)),(VLOOKUP(Y9,Vasszegezés!$A$3:$F$13,6))))))</f>
        <v>16</v>
      </c>
      <c r="AA9" s="182">
        <v>1</v>
      </c>
      <c r="AB9" s="183">
        <v>1</v>
      </c>
      <c r="AC9" s="176">
        <v>2</v>
      </c>
      <c r="AD9" s="177">
        <f>IF(AC9=0,0,IF(AC$4="A",(VLOOKUP(AC9,Vasszegezés!$A$3:$F$13,2)),IF(AC$4="B",(VLOOKUP(AC9,Vasszegezés!$C$3:$F$13,2)),IF($AC$4="C",(VLOOKUP(AC9,Vasszegezés!$E$3:$F$13,2)),(VLOOKUP(AC9,Vasszegezés!$A$3:$F$13,6))))))</f>
        <v>24</v>
      </c>
      <c r="AE9" s="178">
        <v>1</v>
      </c>
      <c r="AF9" s="179">
        <v>1</v>
      </c>
      <c r="AG9" s="12"/>
      <c r="AH9" s="4">
        <f>IF(AG9=0,0,IF(AG$4="A",(VLOOKUP(AG9,Vasszegezés!$A$3:$F$13,2)),IF(AG$4="B",(VLOOKUP(AG9,Vasszegezés!$C$3:$F$13,2)),IF($AC$4="C",(VLOOKUP(AG9,Vasszegezés!$E$3:$F$13,2)),(VLOOKUP(AG9,Vasszegezés!$A$3:$F$13,6))))))</f>
        <v>0</v>
      </c>
      <c r="AI9" s="6"/>
      <c r="AJ9" s="13"/>
      <c r="AK9">
        <f>IF(I9="",0,1)</f>
        <v>1</v>
      </c>
      <c r="AL9">
        <f>IF(M9="",0,1)</f>
        <v>1</v>
      </c>
      <c r="AM9">
        <f>IF(Q9="",0,1)</f>
        <v>1</v>
      </c>
      <c r="AN9" s="43">
        <f>IF(U9="",0,1)</f>
        <v>1</v>
      </c>
      <c r="AO9">
        <f>IF(Y9="",0,1)</f>
        <v>1</v>
      </c>
      <c r="AP9">
        <f>IF(AC9="",0,1)</f>
        <v>1</v>
      </c>
      <c r="AQ9">
        <f>IF(AG9="",0,1)</f>
        <v>0</v>
      </c>
      <c r="AR9">
        <f>SUM(AK9:AQ9)</f>
        <v>6</v>
      </c>
      <c r="AS9">
        <f>AR9*32</f>
        <v>192</v>
      </c>
    </row>
    <row r="10" spans="1:45">
      <c r="A10" s="17">
        <v>5</v>
      </c>
      <c r="B10" s="3" t="s">
        <v>13</v>
      </c>
      <c r="C10" s="214" t="s">
        <v>30</v>
      </c>
      <c r="D10" s="240"/>
      <c r="E10" s="25">
        <f>J10+N10+R10+V10+Z10+AD10+AH10</f>
        <v>72</v>
      </c>
      <c r="F10" s="37">
        <f>(K10-L10)+(O10-P10)+(S10-T10)+(W10-X10)+(AA10-AB10)+(AE10-AF10)+(AI10-AJ10)</f>
        <v>-2</v>
      </c>
      <c r="G10" s="11">
        <f>E10/D$4*100</f>
        <v>37.5</v>
      </c>
      <c r="H10" s="14">
        <f>IF(E10=0,0,(E10/AS10)*100)</f>
        <v>37.5</v>
      </c>
      <c r="I10" s="180">
        <v>3</v>
      </c>
      <c r="J10" s="181">
        <f>IF(I10=0,0,IF(I$4="A",(VLOOKUP(I10,Vasszegezés!$A$3:$F$13,2)),IF(I$4="B",(VLOOKUP(I10,Vasszegezés!$C$3:$F$13,2)),IF($I$4="II",(VLOOKUP(I10,Vasszegezés!$A$3:$F$13,5)),(VLOOKUP(I10,Vasszegezés!$A$3:$F$13,6))))))</f>
        <v>16</v>
      </c>
      <c r="K10" s="182">
        <v>1</v>
      </c>
      <c r="L10" s="183">
        <v>1</v>
      </c>
      <c r="M10" s="180">
        <v>5</v>
      </c>
      <c r="N10" s="181">
        <f>IF(M10=0,0,IF(M$4="A",(VLOOKUP(M10,Vasszegezés!$A$3:$F$13,2)),IF(M$4="B",(VLOOKUP(M10,Vasszegezés!$C$3:$F$13,2)),IF($M$4="C",(VLOOKUP(M10,Vasszegezés!$E$3:$F$13,2)),(VLOOKUP(M10,Vasszegezés!$A$3:$F$13,6))))))</f>
        <v>12</v>
      </c>
      <c r="O10" s="182">
        <v>0</v>
      </c>
      <c r="P10" s="183">
        <v>1</v>
      </c>
      <c r="Q10" s="180">
        <v>5</v>
      </c>
      <c r="R10" s="181">
        <f>IF(Q10=0,0,IF(Q$4="A",(VLOOKUP(Q10,Vasszegezés!$A$3:$F$13,2)),IF(Q$4="B",(VLOOKUP(Q10,Vasszegezés!$C$3:$F$13,2)),IF($I$4="II",(VLOOKUP(Q10,Vasszegezés!$A$3:$F$13,5)),(VLOOKUP(Q10,Vasszegezés!$A$3:$F$13,6))))))</f>
        <v>12</v>
      </c>
      <c r="S10" s="182">
        <v>0</v>
      </c>
      <c r="T10" s="183">
        <v>1</v>
      </c>
      <c r="U10" s="180">
        <v>9</v>
      </c>
      <c r="V10" s="181">
        <f>IF(U10=0,0,IF(U$4="A",(VLOOKUP(U10,Vasszegezés!$A$3:$F$13,2)),IF(U$4="B",(VLOOKUP(U10,Vasszegezés!$C$3:$F$13,2)),IF($M$4="C",(VLOOKUP(U10,Vasszegezés!$E$3:$F$13,2)),(VLOOKUP(U10,Vasszegezés!$A$3:$F$13,6))))))</f>
        <v>8</v>
      </c>
      <c r="W10" s="182">
        <v>0</v>
      </c>
      <c r="X10" s="183">
        <v>0</v>
      </c>
      <c r="Y10" s="180">
        <v>9</v>
      </c>
      <c r="Z10" s="181">
        <f>IF(Y10=0,0,IF(Y$4="A",(VLOOKUP(Y10,Vasszegezés!$A$3:$F$13,2)),IF(Y$4="B",(VLOOKUP(Y10,Vasszegezés!$C$3:$F$13,2)),IF($M$4="C",(VLOOKUP(Y10,Vasszegezés!$E$3:$F$13,2)),(VLOOKUP(Y10,Vasszegezés!$A$3:$F$13,6))))))</f>
        <v>8</v>
      </c>
      <c r="AA10" s="182">
        <v>0</v>
      </c>
      <c r="AB10" s="183">
        <v>0</v>
      </c>
      <c r="AC10" s="180">
        <v>3</v>
      </c>
      <c r="AD10" s="181">
        <f>IF(AC10=0,0,IF(AC$4="A",(VLOOKUP(AC10,Vasszegezés!$A$3:$F$13,2)),IF(AC$4="B",(VLOOKUP(AC10,Vasszegezés!$C$3:$F$13,2)),IF($AC$4="C",(VLOOKUP(AC10,Vasszegezés!$E$3:$F$13,2)),(VLOOKUP(AC10,Vasszegezés!$A$3:$F$13,6))))))</f>
        <v>16</v>
      </c>
      <c r="AE10" s="182">
        <v>1</v>
      </c>
      <c r="AF10" s="183">
        <v>1</v>
      </c>
      <c r="AG10" s="24"/>
      <c r="AH10" s="4">
        <f>IF(AG10=0,0,IF(AG$4="A",(VLOOKUP(AG10,Vasszegezés!$A$3:$F$13,2)),IF(AG$4="B",(VLOOKUP(AG10,Vasszegezés!$C$3:$F$13,2)),IF($AC$4="C",(VLOOKUP(AG10,Vasszegezés!$E$3:$F$13,2)),(VLOOKUP(AG10,Vasszegezés!$A$3:$F$13,6))))))</f>
        <v>0</v>
      </c>
      <c r="AI10" s="6"/>
      <c r="AJ10" s="13"/>
      <c r="AK10">
        <f>IF(I10="",0,1)</f>
        <v>1</v>
      </c>
      <c r="AL10">
        <f>IF(M10="",0,1)</f>
        <v>1</v>
      </c>
      <c r="AM10">
        <f>IF(Q10="",0,1)</f>
        <v>1</v>
      </c>
      <c r="AN10" s="43">
        <f>IF(U10="",0,1)</f>
        <v>1</v>
      </c>
      <c r="AO10">
        <f>IF(Y10="",0,1)</f>
        <v>1</v>
      </c>
      <c r="AP10">
        <f>IF(AC10="",0,1)</f>
        <v>1</v>
      </c>
      <c r="AQ10">
        <f>IF(AG10="",0,1)</f>
        <v>0</v>
      </c>
      <c r="AR10">
        <f>SUM(AK10:AQ10)</f>
        <v>6</v>
      </c>
      <c r="AS10">
        <f>AR10*32</f>
        <v>192</v>
      </c>
    </row>
    <row r="11" spans="1:45">
      <c r="A11" s="17">
        <v>6</v>
      </c>
      <c r="B11" s="3" t="s">
        <v>32</v>
      </c>
      <c r="C11" s="214" t="s">
        <v>30</v>
      </c>
      <c r="D11" s="240"/>
      <c r="E11" s="25">
        <f>J11+N11+R11+V11+Z11+AD11+AH11</f>
        <v>68</v>
      </c>
      <c r="F11" s="37">
        <f>(K11-L11)+(O11-P11)+(S11-T11)+(W11-X11)+(AA11-AB11)+(AE11-AF11)+(AI11-AJ11)</f>
        <v>-3</v>
      </c>
      <c r="G11" s="11">
        <f>E11/D$4*100</f>
        <v>35.416666666666671</v>
      </c>
      <c r="H11" s="14">
        <f>IF(E11=0,0,(E11/AS11)*100)</f>
        <v>35.416666666666671</v>
      </c>
      <c r="I11" s="180">
        <v>9</v>
      </c>
      <c r="J11" s="181">
        <f>IF(I11=0,0,IF(I$4="A",(VLOOKUP(I11,Vasszegezés!$A$3:$F$13,2)),IF(I$4="B",(VLOOKUP(I11,Vasszegezés!$C$3:$F$13,2)),IF($I$4="II",(VLOOKUP(I11,Vasszegezés!$A$3:$F$13,5)),(VLOOKUP(I11,Vasszegezés!$A$3:$F$13,6))))))</f>
        <v>8</v>
      </c>
      <c r="K11" s="182">
        <v>0</v>
      </c>
      <c r="L11" s="183">
        <v>0</v>
      </c>
      <c r="M11" s="180">
        <v>5</v>
      </c>
      <c r="N11" s="181">
        <f>IF(M11=0,0,IF(M$4="A",(VLOOKUP(M11,Vasszegezés!$A$3:$F$13,2)),IF(M$4="B",(VLOOKUP(M11,Vasszegezés!$C$3:$F$13,2)),IF($M$4="C",(VLOOKUP(M11,Vasszegezés!$E$3:$F$13,2)),(VLOOKUP(M11,Vasszegezés!$A$3:$F$13,6))))))</f>
        <v>12</v>
      </c>
      <c r="O11" s="182">
        <v>0</v>
      </c>
      <c r="P11" s="183">
        <v>1</v>
      </c>
      <c r="Q11" s="180">
        <v>9</v>
      </c>
      <c r="R11" s="181">
        <f>IF(Q11=0,0,IF(Q$4="A",(VLOOKUP(Q11,Vasszegezés!$A$3:$F$13,2)),IF(Q$4="B",(VLOOKUP(Q11,Vasszegezés!$C$3:$F$13,2)),IF($I$4="II",(VLOOKUP(Q11,Vasszegezés!$A$3:$F$13,5)),(VLOOKUP(Q11,Vasszegezés!$A$3:$F$13,6))))))</f>
        <v>8</v>
      </c>
      <c r="S11" s="182">
        <v>0</v>
      </c>
      <c r="T11" s="183">
        <v>0</v>
      </c>
      <c r="U11" s="180">
        <v>5</v>
      </c>
      <c r="V11" s="181">
        <f>IF(U11=0,0,IF(U$4="A",(VLOOKUP(U11,Vasszegezés!$A$3:$F$13,2)),IF(U$4="B",(VLOOKUP(U11,Vasszegezés!$C$3:$F$13,2)),IF($M$4="C",(VLOOKUP(U11,Vasszegezés!$E$3:$F$13,2)),(VLOOKUP(U11,Vasszegezés!$A$3:$F$13,6))))))</f>
        <v>12</v>
      </c>
      <c r="W11" s="182">
        <v>0</v>
      </c>
      <c r="X11" s="183">
        <v>1</v>
      </c>
      <c r="Y11" s="180">
        <v>5</v>
      </c>
      <c r="Z11" s="181">
        <f>IF(Y11=0,0,IF(Y$4="A",(VLOOKUP(Y11,Vasszegezés!$A$3:$F$13,2)),IF(Y$4="B",(VLOOKUP(Y11,Vasszegezés!$C$3:$F$13,2)),IF($M$4="C",(VLOOKUP(Y11,Vasszegezés!$E$3:$F$13,2)),(VLOOKUP(Y11,Vasszegezés!$A$3:$F$13,6))))))</f>
        <v>12</v>
      </c>
      <c r="AA11" s="182">
        <v>0</v>
      </c>
      <c r="AB11" s="183">
        <v>1</v>
      </c>
      <c r="AC11" s="176">
        <v>3</v>
      </c>
      <c r="AD11" s="177">
        <f>IF(AC11=0,0,IF(AC$4="A",(VLOOKUP(AC11,Vasszegezés!$A$3:$F$13,2)),IF(AC$4="B",(VLOOKUP(AC11,Vasszegezés!$C$3:$F$13,2)),IF($AC$4="C",(VLOOKUP(AC11,Vasszegezés!$E$3:$F$13,2)),(VLOOKUP(AC11,Vasszegezés!$A$3:$F$13,6))))))</f>
        <v>16</v>
      </c>
      <c r="AE11" s="178">
        <v>1</v>
      </c>
      <c r="AF11" s="179">
        <v>1</v>
      </c>
      <c r="AG11" s="12"/>
      <c r="AH11" s="4">
        <f>IF(AG11=0,0,IF(AG$4="A",(VLOOKUP(AG11,Vasszegezés!$A$3:$F$13,2)),IF(AG$4="B",(VLOOKUP(AG11,Vasszegezés!$C$3:$F$13,2)),IF($AC$4="C",(VLOOKUP(AG11,Vasszegezés!$E$3:$F$13,2)),(VLOOKUP(AG11,Vasszegezés!$A$3:$F$13,6))))))</f>
        <v>0</v>
      </c>
      <c r="AI11" s="6"/>
      <c r="AJ11" s="13"/>
      <c r="AK11">
        <f>IF(I11="",0,1)</f>
        <v>1</v>
      </c>
      <c r="AL11">
        <f>IF(M11="",0,1)</f>
        <v>1</v>
      </c>
      <c r="AM11">
        <f>IF(Q11="",0,1)</f>
        <v>1</v>
      </c>
      <c r="AN11" s="43">
        <f>IF(U11="",0,1)</f>
        <v>1</v>
      </c>
      <c r="AO11">
        <f>IF(Y11="",0,1)</f>
        <v>1</v>
      </c>
      <c r="AP11">
        <f>IF(AC11="",0,1)</f>
        <v>1</v>
      </c>
      <c r="AQ11">
        <f>IF(AG11="",0,1)</f>
        <v>0</v>
      </c>
      <c r="AR11">
        <f>SUM(AK11:AQ11)</f>
        <v>6</v>
      </c>
      <c r="AS11">
        <f>AR11*32</f>
        <v>192</v>
      </c>
    </row>
    <row r="12" spans="1:45">
      <c r="A12" s="17">
        <v>7</v>
      </c>
      <c r="B12" s="3" t="s">
        <v>16</v>
      </c>
      <c r="C12" s="214" t="s">
        <v>30</v>
      </c>
      <c r="D12" s="240"/>
      <c r="E12" s="25">
        <f>J12+N12+R12+V12+Z12+AD12+AH12</f>
        <v>60</v>
      </c>
      <c r="F12" s="37">
        <f>(K12-L12)+(O12-P12)+(S12-T12)+(W12-X12)+(AA12-AB12)+(AE12-AF12)+(AI12-AJ12)</f>
        <v>-3</v>
      </c>
      <c r="G12" s="11">
        <f>E12/D$4*100</f>
        <v>31.25</v>
      </c>
      <c r="H12" s="14">
        <f>IF(E12=0,0,(E12/AS12)*100)</f>
        <v>37.5</v>
      </c>
      <c r="I12" s="180">
        <v>5</v>
      </c>
      <c r="J12" s="181">
        <f>IF(I12=0,0,IF(I$4="A",(VLOOKUP(I12,Vasszegezés!$A$3:$F$13,2)),IF(I$4="B",(VLOOKUP(I12,Vasszegezés!$C$3:$F$13,2)),IF($I$4="II",(VLOOKUP(I12,Vasszegezés!$A$3:$F$13,5)),(VLOOKUP(I12,Vasszegezés!$A$3:$F$13,6))))))</f>
        <v>12</v>
      </c>
      <c r="K12" s="182">
        <v>0</v>
      </c>
      <c r="L12" s="183">
        <v>1</v>
      </c>
      <c r="M12" s="180">
        <v>5</v>
      </c>
      <c r="N12" s="181">
        <f>IF(M12=0,0,IF(M$4="A",(VLOOKUP(M12,Vasszegezés!$A$3:$F$13,2)),IF(M$4="B",(VLOOKUP(M12,Vasszegezés!$C$3:$F$13,2)),IF($M$4="C",(VLOOKUP(M12,Vasszegezés!$E$3:$F$13,2)),(VLOOKUP(M12,Vasszegezés!$A$3:$F$13,6))))))</f>
        <v>12</v>
      </c>
      <c r="O12" s="182">
        <v>0</v>
      </c>
      <c r="P12" s="183">
        <v>1</v>
      </c>
      <c r="Q12" s="180">
        <v>3</v>
      </c>
      <c r="R12" s="181">
        <f>IF(Q12=0,0,IF(Q$4="A",(VLOOKUP(Q12,Vasszegezés!$A$3:$F$13,2)),IF(Q$4="B",(VLOOKUP(Q12,Vasszegezés!$C$3:$F$13,2)),IF($I$4="II",(VLOOKUP(Q12,Vasszegezés!$A$3:$F$13,5)),(VLOOKUP(Q12,Vasszegezés!$A$3:$F$13,6))))))</f>
        <v>16</v>
      </c>
      <c r="S12" s="182">
        <v>1</v>
      </c>
      <c r="T12" s="183">
        <v>1</v>
      </c>
      <c r="U12" s="180">
        <v>9</v>
      </c>
      <c r="V12" s="181">
        <f>IF(U12=0,0,IF(U$4="A",(VLOOKUP(U12,Vasszegezés!$A$3:$F$13,2)),IF(U$4="B",(VLOOKUP(U12,Vasszegezés!$C$3:$F$13,2)),IF($M$4="C",(VLOOKUP(U12,Vasszegezés!$E$3:$F$13,2)),(VLOOKUP(U12,Vasszegezés!$A$3:$F$13,6))))))</f>
        <v>8</v>
      </c>
      <c r="W12" s="182">
        <v>0</v>
      </c>
      <c r="X12" s="183">
        <v>0</v>
      </c>
      <c r="Y12" s="180">
        <v>5</v>
      </c>
      <c r="Z12" s="181">
        <f>IF(Y12=0,0,IF(Y$4="A",(VLOOKUP(Y12,Vasszegezés!$A$3:$F$13,2)),IF(Y$4="B",(VLOOKUP(Y12,Vasszegezés!$C$3:$F$13,2)),IF($M$4="C",(VLOOKUP(Y12,Vasszegezés!$E$3:$F$13,2)),(VLOOKUP(Y12,Vasszegezés!$A$3:$F$13,6))))))</f>
        <v>12</v>
      </c>
      <c r="AA12" s="182">
        <v>0</v>
      </c>
      <c r="AB12" s="183">
        <v>1</v>
      </c>
      <c r="AC12" s="12"/>
      <c r="AD12" s="4">
        <f>IF(AC12=0,0,IF(AC$4="A",(VLOOKUP(AC12,Vasszegezés!$A$3:$F$13,2)),IF(AC$4="B",(VLOOKUP(AC12,Vasszegezés!$C$3:$F$13,2)),IF($AC$4="C",(VLOOKUP(AC12,Vasszegezés!$E$3:$F$13,2)),(VLOOKUP(AC12,Vasszegezés!$A$3:$F$13,6))))))</f>
        <v>0</v>
      </c>
      <c r="AE12" s="6"/>
      <c r="AF12" s="79"/>
      <c r="AG12" s="12"/>
      <c r="AH12" s="4">
        <f>IF(AG12=0,0,IF(AG$4="A",(VLOOKUP(AG12,Vasszegezés!$A$3:$F$13,2)),IF(AG$4="B",(VLOOKUP(AG12,Vasszegezés!$C$3:$F$13,2)),IF($AC$4="C",(VLOOKUP(AG12,Vasszegezés!$E$3:$F$13,2)),(VLOOKUP(AG12,Vasszegezés!$A$3:$F$13,6))))))</f>
        <v>0</v>
      </c>
      <c r="AI12" s="6"/>
      <c r="AJ12" s="13"/>
      <c r="AK12">
        <f>IF(I12="",0,1)</f>
        <v>1</v>
      </c>
      <c r="AL12">
        <f>IF(M12="",0,1)</f>
        <v>1</v>
      </c>
      <c r="AM12">
        <f>IF(Q12="",0,1)</f>
        <v>1</v>
      </c>
      <c r="AN12" s="43">
        <f>IF(U12="",0,1)</f>
        <v>1</v>
      </c>
      <c r="AO12">
        <f>IF(Y12="",0,1)</f>
        <v>1</v>
      </c>
      <c r="AP12">
        <f>IF(AC12="",0,1)</f>
        <v>0</v>
      </c>
      <c r="AQ12">
        <f>IF(AG12="",0,1)</f>
        <v>0</v>
      </c>
      <c r="AR12">
        <f>SUM(AK12:AQ12)</f>
        <v>5</v>
      </c>
      <c r="AS12">
        <f>AR12*32</f>
        <v>160</v>
      </c>
    </row>
    <row r="13" spans="1:45">
      <c r="A13" s="17">
        <v>8</v>
      </c>
      <c r="B13" s="3" t="s">
        <v>34</v>
      </c>
      <c r="C13" s="214" t="s">
        <v>30</v>
      </c>
      <c r="D13" s="240"/>
      <c r="E13" s="25">
        <f>J13+N13+R13+V13+Z13+AD13+AH13</f>
        <v>56</v>
      </c>
      <c r="F13" s="37">
        <f>(K13-L13)+(O13-P13)+(S13-T13)+(W13-X13)+(AA13-AB13)+(AE13-AF13)+(AI13-AJ13)</f>
        <v>-2</v>
      </c>
      <c r="G13" s="11">
        <f>E13/D$4*100</f>
        <v>29.166666666666668</v>
      </c>
      <c r="H13" s="14">
        <f>IF(E13=0,0,(E13/AS13)*100)</f>
        <v>43.75</v>
      </c>
      <c r="I13" s="180">
        <v>3</v>
      </c>
      <c r="J13" s="181">
        <f>IF(I13=0,0,IF(I$4="A",(VLOOKUP(I13,Vasszegezés!$A$3:$F$13,2)),IF(I$4="B",(VLOOKUP(I13,Vasszegezés!$C$3:$F$13,2)),IF($I$4="II",(VLOOKUP(I13,Vasszegezés!$A$3:$F$13,5)),(VLOOKUP(I13,Vasszegezés!$A$3:$F$13,6))))))</f>
        <v>16</v>
      </c>
      <c r="K13" s="182">
        <v>1</v>
      </c>
      <c r="L13" s="183">
        <v>1</v>
      </c>
      <c r="M13" s="12"/>
      <c r="N13" s="4">
        <f>IF(M13=0,0,IF(M$4="A",(VLOOKUP(M13,Vasszegezés!$A$3:$F$13,2)),IF(M$4="B",(VLOOKUP(M13,Vasszegezés!$C$3:$F$13,2)),IF($M$4="C",(VLOOKUP(M13,Vasszegezés!$E$3:$F$13,2)),(VLOOKUP(M13,Vasszegezés!$A$3:$F$13,6))))))</f>
        <v>0</v>
      </c>
      <c r="O13" s="6"/>
      <c r="P13" s="79"/>
      <c r="Q13" s="180">
        <v>3</v>
      </c>
      <c r="R13" s="181">
        <f>IF(Q13=0,0,IF(Q$4="A",(VLOOKUP(Q13,Vasszegezés!$A$3:$F$13,2)),IF(Q$4="B",(VLOOKUP(Q13,Vasszegezés!$C$3:$F$13,2)),IF($I$4="II",(VLOOKUP(Q13,Vasszegezés!$A$3:$F$13,5)),(VLOOKUP(Q13,Vasszegezés!$A$3:$F$13,6))))))</f>
        <v>16</v>
      </c>
      <c r="S13" s="182">
        <v>1</v>
      </c>
      <c r="T13" s="183">
        <v>1</v>
      </c>
      <c r="U13" s="180">
        <v>5</v>
      </c>
      <c r="V13" s="181">
        <f>IF(U13=0,0,IF(U$4="A",(VLOOKUP(U13,Vasszegezés!$A$3:$F$13,2)),IF(U$4="B",(VLOOKUP(U13,Vasszegezés!$C$3:$F$13,2)),IF($M$4="C",(VLOOKUP(U13,Vasszegezés!$E$3:$F$13,2)),(VLOOKUP(U13,Vasszegezés!$A$3:$F$13,6))))))</f>
        <v>12</v>
      </c>
      <c r="W13" s="182">
        <v>0</v>
      </c>
      <c r="X13" s="183">
        <v>1</v>
      </c>
      <c r="Y13" s="180">
        <v>5</v>
      </c>
      <c r="Z13" s="181">
        <f>IF(Y13=0,0,IF(Y$4="A",(VLOOKUP(Y13,Vasszegezés!$A$3:$F$13,2)),IF(Y$4="B",(VLOOKUP(Y13,Vasszegezés!$C$3:$F$13,2)),IF($M$4="C",(VLOOKUP(Y13,Vasszegezés!$E$3:$F$13,2)),(VLOOKUP(Y13,Vasszegezés!$A$3:$F$13,6))))))</f>
        <v>12</v>
      </c>
      <c r="AA13" s="182">
        <v>0</v>
      </c>
      <c r="AB13" s="183">
        <v>1</v>
      </c>
      <c r="AC13" s="156"/>
      <c r="AD13" s="9">
        <f>IF(AC13=0,0,IF(AC$4="A",(VLOOKUP(AC13,Vasszegezés!$A$3:$F$13,2)),IF(AC$4="B",(VLOOKUP(AC13,Vasszegezés!$C$3:$F$13,2)),IF($AC$4="C",(VLOOKUP(AC13,Vasszegezés!$E$3:$F$13,2)),(VLOOKUP(AC13,Vasszegezés!$A$3:$F$13,6))))))</f>
        <v>0</v>
      </c>
      <c r="AE13" s="11"/>
      <c r="AF13" s="80"/>
      <c r="AG13" s="24"/>
      <c r="AH13" s="4">
        <f>IF(AG13=0,0,IF(AG$4="A",(VLOOKUP(AG13,Vasszegezés!$A$3:$F$13,2)),IF(AG$4="B",(VLOOKUP(AG13,Vasszegezés!$C$3:$F$13,2)),IF($AC$4="C",(VLOOKUP(AG13,Vasszegezés!$E$3:$F$13,2)),(VLOOKUP(AG13,Vasszegezés!$A$3:$F$13,6))))))</f>
        <v>0</v>
      </c>
      <c r="AI13" s="6"/>
      <c r="AJ13" s="13"/>
      <c r="AK13">
        <f>IF(I13="",0,1)</f>
        <v>1</v>
      </c>
      <c r="AL13">
        <f>IF(M13="",0,1)</f>
        <v>0</v>
      </c>
      <c r="AM13">
        <f>IF(Q13="",0,1)</f>
        <v>1</v>
      </c>
      <c r="AN13" s="43">
        <f>IF(U13="",0,1)</f>
        <v>1</v>
      </c>
      <c r="AO13">
        <f>IF(Y13="",0,1)</f>
        <v>1</v>
      </c>
      <c r="AP13">
        <f>IF(AC13="",0,1)</f>
        <v>0</v>
      </c>
      <c r="AQ13">
        <f>IF(AG13="",0,1)</f>
        <v>0</v>
      </c>
      <c r="AR13">
        <f>SUM(AK13:AQ13)</f>
        <v>4</v>
      </c>
      <c r="AS13">
        <f>AR13*32</f>
        <v>128</v>
      </c>
    </row>
    <row r="14" spans="1:45">
      <c r="A14" s="17">
        <v>9</v>
      </c>
      <c r="B14" s="3" t="s">
        <v>18</v>
      </c>
      <c r="C14" s="214" t="s">
        <v>30</v>
      </c>
      <c r="D14" s="240"/>
      <c r="E14" s="25">
        <f>J14+N14+R14+V14+Z14+AD14+AH14</f>
        <v>56</v>
      </c>
      <c r="F14" s="37">
        <f>(K14-L14)+(O14-P14)+(S14-T14)+(W14-X14)+(AA14-AB14)+(AE14-AF14)+(AI14-AJ14)</f>
        <v>-1</v>
      </c>
      <c r="G14" s="11">
        <f>E14/D$4*100</f>
        <v>29.166666666666668</v>
      </c>
      <c r="H14" s="14">
        <f>IF(E14=0,0,(E14/AS14)*100)</f>
        <v>43.75</v>
      </c>
      <c r="I14" s="180">
        <v>2</v>
      </c>
      <c r="J14" s="181">
        <f>IF(I14=0,0,IF(I$4="A",(VLOOKUP(I14,Vasszegezés!$A$3:$F$13,2)),IF(I$4="B",(VLOOKUP(I14,Vasszegezés!$C$3:$F$13,2)),IF($I$4="II",(VLOOKUP(I14,Vasszegezés!$A$3:$F$13,5)),(VLOOKUP(I14,Vasszegezés!$A$3:$F$13,6))))))</f>
        <v>24</v>
      </c>
      <c r="K14" s="182">
        <v>2</v>
      </c>
      <c r="L14" s="183">
        <v>1</v>
      </c>
      <c r="M14" s="12"/>
      <c r="N14" s="4">
        <f>IF(M14=0,0,IF(M$4="A",(VLOOKUP(M14,Vasszegezés!$A$3:$F$13,2)),IF(M$4="B",(VLOOKUP(M14,Vasszegezés!$C$3:$F$13,2)),IF($M$4="C",(VLOOKUP(M14,Vasszegezés!$E$3:$F$13,2)),(VLOOKUP(M14,Vasszegezés!$A$3:$F$13,6))))))</f>
        <v>0</v>
      </c>
      <c r="O14" s="6"/>
      <c r="P14" s="79"/>
      <c r="Q14" s="180">
        <v>9</v>
      </c>
      <c r="R14" s="181">
        <f>IF(Q14=0,0,IF(Q$4="A",(VLOOKUP(Q14,Vasszegezés!$A$3:$F$13,2)),IF(Q$4="B",(VLOOKUP(Q14,Vasszegezés!$C$3:$F$13,2)),IF($I$4="II",(VLOOKUP(Q14,Vasszegezés!$A$3:$F$13,5)),(VLOOKUP(Q14,Vasszegezés!$A$3:$F$13,6))))))</f>
        <v>8</v>
      </c>
      <c r="S14" s="182">
        <v>0</v>
      </c>
      <c r="T14" s="183">
        <v>0</v>
      </c>
      <c r="U14" s="180">
        <v>5</v>
      </c>
      <c r="V14" s="181">
        <f>IF(U14=0,0,IF(U$4="A",(VLOOKUP(U14,Vasszegezés!$A$3:$F$13,2)),IF(U$4="B",(VLOOKUP(U14,Vasszegezés!$C$3:$F$13,2)),IF($M$4="C",(VLOOKUP(U14,Vasszegezés!$E$3:$F$13,2)),(VLOOKUP(U14,Vasszegezés!$A$3:$F$13,6))))))</f>
        <v>12</v>
      </c>
      <c r="W14" s="182">
        <v>0</v>
      </c>
      <c r="X14" s="183">
        <v>1</v>
      </c>
      <c r="Y14" s="12"/>
      <c r="Z14" s="4">
        <f>IF(Y14=0,0,IF(Y$4="A",(VLOOKUP(Y14,Vasszegezés!$A$3:$F$13,2)),IF(Y$4="B",(VLOOKUP(Y14,Vasszegezés!$C$3:$F$13,2)),IF($M$4="C",(VLOOKUP(Y14,Vasszegezés!$E$3:$F$13,2)),(VLOOKUP(Y14,Vasszegezés!$A$3:$F$13,6))))))</f>
        <v>0</v>
      </c>
      <c r="AA14" s="6"/>
      <c r="AB14" s="79"/>
      <c r="AC14" s="180">
        <v>5</v>
      </c>
      <c r="AD14" s="181">
        <f>IF(AC14=0,0,IF(AC$4="A",(VLOOKUP(AC14,Vasszegezés!$A$3:$F$13,2)),IF(AC$4="B",(VLOOKUP(AC14,Vasszegezés!$C$3:$F$13,2)),IF($AC$4="C",(VLOOKUP(AC14,Vasszegezés!$E$3:$F$13,2)),(VLOOKUP(AC14,Vasszegezés!$A$3:$F$13,6))))))</f>
        <v>12</v>
      </c>
      <c r="AE14" s="182">
        <v>0</v>
      </c>
      <c r="AF14" s="183">
        <v>1</v>
      </c>
      <c r="AG14" s="24"/>
      <c r="AH14" s="4">
        <f>IF(AG14=0,0,IF(AG$4="A",(VLOOKUP(AG14,Vasszegezés!$A$3:$F$13,2)),IF(AG$4="B",(VLOOKUP(AG14,Vasszegezés!$C$3:$F$13,2)),IF($AC$4="C",(VLOOKUP(AG14,Vasszegezés!$E$3:$F$13,2)),(VLOOKUP(AG14,Vasszegezés!$A$3:$F$13,6))))))</f>
        <v>0</v>
      </c>
      <c r="AI14" s="6"/>
      <c r="AJ14" s="13"/>
      <c r="AK14">
        <f>IF(I14="",0,1)</f>
        <v>1</v>
      </c>
      <c r="AL14">
        <f>IF(M14="",0,1)</f>
        <v>0</v>
      </c>
      <c r="AM14">
        <f>IF(Q14="",0,1)</f>
        <v>1</v>
      </c>
      <c r="AN14" s="43">
        <f>IF(U14="",0,1)</f>
        <v>1</v>
      </c>
      <c r="AO14">
        <f>IF(Y14="",0,1)</f>
        <v>0</v>
      </c>
      <c r="AP14">
        <f>IF(AC14="",0,1)</f>
        <v>1</v>
      </c>
      <c r="AQ14">
        <f>IF(AG14="",0,1)</f>
        <v>0</v>
      </c>
      <c r="AR14">
        <f>SUM(AK14:AQ14)</f>
        <v>4</v>
      </c>
      <c r="AS14">
        <f>AR14*32</f>
        <v>128</v>
      </c>
    </row>
    <row r="15" spans="1:45">
      <c r="A15" s="17">
        <v>10</v>
      </c>
      <c r="B15" s="3" t="s">
        <v>14</v>
      </c>
      <c r="C15" s="214" t="s">
        <v>30</v>
      </c>
      <c r="D15" s="240"/>
      <c r="E15" s="25">
        <f>J15+N15+R15+V15+Z15+AD15+AH15</f>
        <v>48</v>
      </c>
      <c r="F15" s="37">
        <f>(K15-L15)+(O15-P15)+(S15-T15)+(W15-X15)+(AA15-AB15)+(AE15-AF15)+(AI15-AJ15)</f>
        <v>-4</v>
      </c>
      <c r="G15" s="11">
        <f>E15/D$4*100</f>
        <v>25</v>
      </c>
      <c r="H15" s="14">
        <f>IF(E15=0,0,(E15/AS15)*100)</f>
        <v>37.5</v>
      </c>
      <c r="I15" s="180">
        <v>5</v>
      </c>
      <c r="J15" s="181">
        <f>IF(I15=0,0,IF(I$4="A",(VLOOKUP(I15,Vasszegezés!$A$3:$F$13,2)),IF(I$4="B",(VLOOKUP(I15,Vasszegezés!$C$3:$F$13,2)),IF($I$4="II",(VLOOKUP(I15,Vasszegezés!$A$3:$F$13,5)),(VLOOKUP(I15,Vasszegezés!$A$3:$F$13,6))))))</f>
        <v>12</v>
      </c>
      <c r="K15" s="182">
        <v>0</v>
      </c>
      <c r="L15" s="183">
        <v>1</v>
      </c>
      <c r="M15" s="180">
        <v>5</v>
      </c>
      <c r="N15" s="181">
        <f>IF(M15=0,0,IF(M$4="A",(VLOOKUP(M15,Vasszegezés!$A$3:$F$13,2)),IF(M$4="B",(VLOOKUP(M15,Vasszegezés!$C$3:$F$13,2)),IF($M$4="C",(VLOOKUP(M15,Vasszegezés!$E$3:$F$13,2)),(VLOOKUP(M15,Vasszegezés!$A$3:$F$13,6))))))</f>
        <v>12</v>
      </c>
      <c r="O15" s="182">
        <v>0</v>
      </c>
      <c r="P15" s="183">
        <v>1</v>
      </c>
      <c r="Q15" s="180">
        <v>5</v>
      </c>
      <c r="R15" s="181">
        <f>IF(Q15=0,0,IF(Q$4="A",(VLOOKUP(Q15,Vasszegezés!$A$3:$F$13,2)),IF(Q$4="B",(VLOOKUP(Q15,Vasszegezés!$C$3:$F$13,2)),IF($I$4="II",(VLOOKUP(Q15,Vasszegezés!$A$3:$F$13,5)),(VLOOKUP(Q15,Vasszegezés!$A$3:$F$13,6))))))</f>
        <v>12</v>
      </c>
      <c r="S15" s="182">
        <v>0</v>
      </c>
      <c r="T15" s="183">
        <v>1</v>
      </c>
      <c r="U15" s="12"/>
      <c r="V15" s="4">
        <f>IF(U15=0,0,IF(U$4="A",(VLOOKUP(U15,Vasszegezés!$A$3:$F$13,2)),IF(U$4="B",(VLOOKUP(U15,Vasszegezés!$C$3:$F$13,2)),IF($M$4="C",(VLOOKUP(U15,Vasszegezés!$E$3:$F$13,2)),(VLOOKUP(U15,Vasszegezés!$A$3:$F$13,6))))))</f>
        <v>0</v>
      </c>
      <c r="W15" s="6"/>
      <c r="X15" s="79"/>
      <c r="Y15" s="12"/>
      <c r="Z15" s="4">
        <f>IF(Y15=0,0,IF(Y$4="A",(VLOOKUP(Y15,Vasszegezés!$A$3:$F$13,2)),IF(Y$4="B",(VLOOKUP(Y15,Vasszegezés!$C$3:$F$13,2)),IF($M$4="C",(VLOOKUP(Y15,Vasszegezés!$E$3:$F$13,2)),(VLOOKUP(Y15,Vasszegezés!$A$3:$F$13,6))))))</f>
        <v>0</v>
      </c>
      <c r="AA15" s="6"/>
      <c r="AB15" s="79"/>
      <c r="AC15" s="176">
        <v>5</v>
      </c>
      <c r="AD15" s="177">
        <f>IF(AC15=0,0,IF(AC$4="A",(VLOOKUP(AC15,Vasszegezés!$A$3:$F$13,2)),IF(AC$4="B",(VLOOKUP(AC15,Vasszegezés!$C$3:$F$13,2)),IF($AC$4="C",(VLOOKUP(AC15,Vasszegezés!$E$3:$F$13,2)),(VLOOKUP(AC15,Vasszegezés!$A$3:$F$13,6))))))</f>
        <v>12</v>
      </c>
      <c r="AE15" s="178">
        <v>0</v>
      </c>
      <c r="AF15" s="179">
        <v>1</v>
      </c>
      <c r="AG15" s="24"/>
      <c r="AH15" s="4">
        <f>IF(AG15=0,0,IF(AG$4="A",(VLOOKUP(AG15,Vasszegezés!$A$3:$F$13,2)),IF(AG$4="B",(VLOOKUP(AG15,Vasszegezés!$C$3:$F$13,2)),IF($AC$4="C",(VLOOKUP(AG15,Vasszegezés!$E$3:$F$13,2)),(VLOOKUP(AG15,Vasszegezés!$A$3:$F$13,6))))))</f>
        <v>0</v>
      </c>
      <c r="AI15" s="6"/>
      <c r="AJ15" s="13"/>
      <c r="AK15">
        <f>IF(I15="",0,1)</f>
        <v>1</v>
      </c>
      <c r="AL15">
        <f>IF(M15="",0,1)</f>
        <v>1</v>
      </c>
      <c r="AM15">
        <f>IF(Q15="",0,1)</f>
        <v>1</v>
      </c>
      <c r="AN15" s="43">
        <f>IF(U15="",0,1)</f>
        <v>0</v>
      </c>
      <c r="AO15">
        <f>IF(Y15="",0,1)</f>
        <v>0</v>
      </c>
      <c r="AP15">
        <f>IF(AC15="",0,1)</f>
        <v>1</v>
      </c>
      <c r="AQ15">
        <f>IF(AG15="",0,1)</f>
        <v>0</v>
      </c>
      <c r="AR15">
        <f>SUM(AK15:AQ15)</f>
        <v>4</v>
      </c>
      <c r="AS15">
        <f>AR15*32</f>
        <v>128</v>
      </c>
    </row>
    <row r="16" spans="1:45">
      <c r="A16" s="17">
        <v>11</v>
      </c>
      <c r="B16" s="3" t="s">
        <v>19</v>
      </c>
      <c r="C16" s="214" t="s">
        <v>30</v>
      </c>
      <c r="D16" s="240"/>
      <c r="E16" s="25">
        <f>J16+N16+R16+V16+Z16+AD16+AH16</f>
        <v>48</v>
      </c>
      <c r="F16" s="37">
        <f>(K16-L16)+(O16-P16)+(S16-T16)+(W16-X16)+(AA16-AB16)+(AE16-AF16)+(AI16-AJ16)</f>
        <v>-2</v>
      </c>
      <c r="G16" s="11">
        <f>E16/D$4*100</f>
        <v>25</v>
      </c>
      <c r="H16" s="14">
        <f>IF(E16=0,0,(E16/AS16)*100)</f>
        <v>30</v>
      </c>
      <c r="I16" s="180">
        <v>9</v>
      </c>
      <c r="J16" s="181">
        <f>IF(I16=0,0,IF(I$4="A",(VLOOKUP(I16,Vasszegezés!$A$3:$F$13,2)),IF(I$4="B",(VLOOKUP(I16,Vasszegezés!$C$3:$F$13,2)),IF($I$4="II",(VLOOKUP(I16,Vasszegezés!$A$3:$F$13,5)),(VLOOKUP(I16,Vasszegezés!$A$3:$F$13,6))))))</f>
        <v>8</v>
      </c>
      <c r="K16" s="182">
        <v>0</v>
      </c>
      <c r="L16" s="183">
        <v>0</v>
      </c>
      <c r="M16" s="180">
        <v>9</v>
      </c>
      <c r="N16" s="181">
        <f>IF(M16=0,0,IF(M$4="A",(VLOOKUP(M16,Vasszegezés!$A$3:$F$13,2)),IF(M$4="B",(VLOOKUP(M16,Vasszegezés!$C$3:$F$13,2)),IF($M$4="C",(VLOOKUP(M16,Vasszegezés!$E$3:$F$13,2)),(VLOOKUP(M16,Vasszegezés!$A$3:$F$13,6))))))</f>
        <v>8</v>
      </c>
      <c r="O16" s="182">
        <v>0</v>
      </c>
      <c r="P16" s="183">
        <v>0</v>
      </c>
      <c r="Q16" s="180">
        <v>9</v>
      </c>
      <c r="R16" s="181">
        <f>IF(Q16=0,0,IF(Q$4="A",(VLOOKUP(Q16,Vasszegezés!$A$3:$F$13,2)),IF(Q$4="B",(VLOOKUP(Q16,Vasszegezés!$C$3:$F$13,2)),IF($I$4="II",(VLOOKUP(Q16,Vasszegezés!$A$3:$F$13,5)),(VLOOKUP(Q16,Vasszegezés!$A$3:$F$13,6))))))</f>
        <v>8</v>
      </c>
      <c r="S16" s="182">
        <v>0</v>
      </c>
      <c r="T16" s="183">
        <v>0</v>
      </c>
      <c r="U16" s="180">
        <v>5</v>
      </c>
      <c r="V16" s="181">
        <f>IF(U16=0,0,IF(U$4="A",(VLOOKUP(U16,Vasszegezés!$A$3:$F$13,2)),IF(U$4="B",(VLOOKUP(U16,Vasszegezés!$C$3:$F$13,2)),IF($M$4="C",(VLOOKUP(U16,Vasszegezés!$E$3:$F$13,2)),(VLOOKUP(U16,Vasszegezés!$A$3:$F$13,6))))))</f>
        <v>12</v>
      </c>
      <c r="W16" s="182">
        <v>0</v>
      </c>
      <c r="X16" s="183">
        <v>1</v>
      </c>
      <c r="Y16" s="180">
        <v>5</v>
      </c>
      <c r="Z16" s="181">
        <f>IF(Y16=0,0,IF(Y$4="A",(VLOOKUP(Y16,Vasszegezés!$A$3:$F$13,2)),IF(Y$4="B",(VLOOKUP(Y16,Vasszegezés!$C$3:$F$13,2)),IF($M$4="C",(VLOOKUP(Y16,Vasszegezés!$E$3:$F$13,2)),(VLOOKUP(Y16,Vasszegezés!$A$3:$F$13,6))))))</f>
        <v>12</v>
      </c>
      <c r="AA16" s="182">
        <v>0</v>
      </c>
      <c r="AB16" s="183">
        <v>1</v>
      </c>
      <c r="AC16" s="156"/>
      <c r="AD16" s="9">
        <f>IF(AC16=0,0,IF(AC$4="A",(VLOOKUP(AC16,Vasszegezés!$A$3:$F$13,2)),IF(AC$4="B",(VLOOKUP(AC16,Vasszegezés!$C$3:$F$13,2)),IF($AC$4="C",(VLOOKUP(AC16,Vasszegezés!$E$3:$F$13,2)),(VLOOKUP(AC16,Vasszegezés!$A$3:$F$13,6))))))</f>
        <v>0</v>
      </c>
      <c r="AE16" s="11"/>
      <c r="AF16" s="80"/>
      <c r="AG16" s="12"/>
      <c r="AH16" s="4">
        <f>IF(AG16=0,0,IF(AG$4="A",(VLOOKUP(AG16,Vasszegezés!$A$3:$F$13,2)),IF(AG$4="B",(VLOOKUP(AG16,Vasszegezés!$C$3:$F$13,2)),IF($AC$4="C",(VLOOKUP(AG16,Vasszegezés!$E$3:$F$13,2)),(VLOOKUP(AG16,Vasszegezés!$A$3:$F$13,6))))))</f>
        <v>0</v>
      </c>
      <c r="AI16" s="6"/>
      <c r="AJ16" s="13"/>
      <c r="AK16">
        <f>IF(I16="",0,1)</f>
        <v>1</v>
      </c>
      <c r="AL16">
        <f>IF(M16="",0,1)</f>
        <v>1</v>
      </c>
      <c r="AM16">
        <f>IF(Q16="",0,1)</f>
        <v>1</v>
      </c>
      <c r="AN16" s="43">
        <f>IF(U16="",0,1)</f>
        <v>1</v>
      </c>
      <c r="AO16">
        <f>IF(Y16="",0,1)</f>
        <v>1</v>
      </c>
      <c r="AP16">
        <f>IF(AC16="",0,1)</f>
        <v>0</v>
      </c>
      <c r="AQ16">
        <f>IF(AG16="",0,1)</f>
        <v>0</v>
      </c>
      <c r="AR16">
        <f>SUM(AK16:AQ16)</f>
        <v>5</v>
      </c>
      <c r="AS16">
        <f>AR16*32</f>
        <v>160</v>
      </c>
    </row>
    <row r="17" spans="1:46">
      <c r="A17" s="17">
        <v>12</v>
      </c>
      <c r="B17" s="3" t="s">
        <v>31</v>
      </c>
      <c r="C17" s="214" t="s">
        <v>30</v>
      </c>
      <c r="D17" s="240"/>
      <c r="E17" s="25">
        <f>J17+N17+R17+V17+Z17+AD17+AH17</f>
        <v>44</v>
      </c>
      <c r="F17" s="37">
        <f>(K17-L17)+(O17-P17)+(S17-T17)+(W17-X17)+(AA17-AB17)+(AE17-AF17)+(AI17-AJ17)</f>
        <v>-1</v>
      </c>
      <c r="G17" s="11">
        <f>E17/D$4*100</f>
        <v>22.916666666666664</v>
      </c>
      <c r="H17" s="14">
        <f>IF(E17=0,0,(E17/AS17)*100)</f>
        <v>27.500000000000004</v>
      </c>
      <c r="I17" s="180">
        <v>5</v>
      </c>
      <c r="J17" s="181">
        <f>IF(I17=0,0,IF(I$4="A",(VLOOKUP(I17,Vasszegezés!$A$3:$F$13,2)),IF(I$4="B",(VLOOKUP(I17,Vasszegezés!$C$3:$F$13,2)),IF($I$4="II",(VLOOKUP(I17,Vasszegezés!$A$3:$F$13,5)),(VLOOKUP(I17,Vasszegezés!$A$3:$F$13,6))))))</f>
        <v>12</v>
      </c>
      <c r="K17" s="182">
        <v>0</v>
      </c>
      <c r="L17" s="183">
        <v>1</v>
      </c>
      <c r="M17" s="180">
        <v>9</v>
      </c>
      <c r="N17" s="181">
        <f>IF(M17=0,0,IF(M$4="A",(VLOOKUP(M17,Vasszegezés!$A$3:$F$13,2)),IF(M$4="B",(VLOOKUP(M17,Vasszegezés!$C$3:$F$13,2)),IF($M$4="C",(VLOOKUP(M17,Vasszegezés!$E$3:$F$13,2)),(VLOOKUP(M17,Vasszegezés!$A$3:$F$13,6))))))</f>
        <v>8</v>
      </c>
      <c r="O17" s="182">
        <v>0</v>
      </c>
      <c r="P17" s="183">
        <v>0</v>
      </c>
      <c r="Q17" s="12"/>
      <c r="R17" s="4">
        <f>IF(Q17=0,0,IF(Q$4="A",(VLOOKUP(Q17,Vasszegezés!$A$3:$F$13,2)),IF(Q$4="B",(VLOOKUP(Q17,Vasszegezés!$C$3:$F$13,2)),IF($I$4="II",(VLOOKUP(Q17,Vasszegezés!$A$3:$F$13,5)),(VLOOKUP(Q17,Vasszegezés!$A$3:$F$13,6))))))</f>
        <v>0</v>
      </c>
      <c r="S17" s="6"/>
      <c r="T17" s="79"/>
      <c r="U17" s="180">
        <v>9</v>
      </c>
      <c r="V17" s="181">
        <f>IF(U17=0,0,IF(U$4="A",(VLOOKUP(U17,Vasszegezés!$A$3:$F$13,2)),IF(U$4="B",(VLOOKUP(U17,Vasszegezés!$C$3:$F$13,2)),IF($M$4="C",(VLOOKUP(U17,Vasszegezés!$E$3:$F$13,2)),(VLOOKUP(U17,Vasszegezés!$A$3:$F$13,6))))))</f>
        <v>8</v>
      </c>
      <c r="W17" s="182">
        <v>0</v>
      </c>
      <c r="X17" s="183">
        <v>0</v>
      </c>
      <c r="Y17" s="180">
        <v>9</v>
      </c>
      <c r="Z17" s="181">
        <f>IF(Y17=0,0,IF(Y$4="A",(VLOOKUP(Y17,Vasszegezés!$A$3:$F$13,2)),IF(Y$4="B",(VLOOKUP(Y17,Vasszegezés!$C$3:$F$13,2)),IF($M$4="C",(VLOOKUP(Y17,Vasszegezés!$E$3:$F$13,2)),(VLOOKUP(Y17,Vasszegezés!$A$3:$F$13,6))))))</f>
        <v>8</v>
      </c>
      <c r="AA17" s="182">
        <v>0</v>
      </c>
      <c r="AB17" s="183">
        <v>0</v>
      </c>
      <c r="AC17" s="176">
        <v>9</v>
      </c>
      <c r="AD17" s="177">
        <f>IF(AC17=0,0,IF(AC$4="A",(VLOOKUP(AC17,Vasszegezés!$A$3:$F$13,2)),IF(AC$4="B",(VLOOKUP(AC17,Vasszegezés!$C$3:$F$13,2)),IF($AC$4="C",(VLOOKUP(AC17,Vasszegezés!$E$3:$F$13,2)),(VLOOKUP(AC17,Vasszegezés!$A$3:$F$13,6))))))</f>
        <v>8</v>
      </c>
      <c r="AE17" s="178">
        <v>0</v>
      </c>
      <c r="AF17" s="179">
        <v>0</v>
      </c>
      <c r="AG17" s="12"/>
      <c r="AH17" s="4">
        <f>IF(AG17=0,0,IF(AG$4="A",(VLOOKUP(AG17,Vasszegezés!$A$3:$F$13,2)),IF(AG$4="B",(VLOOKUP(AG17,Vasszegezés!$C$3:$F$13,2)),IF($AC$4="C",(VLOOKUP(AG17,Vasszegezés!$E$3:$F$13,2)),(VLOOKUP(AG17,Vasszegezés!$A$3:$F$13,6))))))</f>
        <v>0</v>
      </c>
      <c r="AI17" s="6"/>
      <c r="AJ17" s="13"/>
      <c r="AK17">
        <f>IF(I17="",0,1)</f>
        <v>1</v>
      </c>
      <c r="AL17">
        <f>IF(M17="",0,1)</f>
        <v>1</v>
      </c>
      <c r="AM17">
        <f>IF(Q17="",0,1)</f>
        <v>0</v>
      </c>
      <c r="AN17" s="43">
        <f>IF(U17="",0,1)</f>
        <v>1</v>
      </c>
      <c r="AO17">
        <f>IF(Y17="",0,1)</f>
        <v>1</v>
      </c>
      <c r="AP17">
        <f>IF(AC17="",0,1)</f>
        <v>1</v>
      </c>
      <c r="AQ17">
        <f>IF(AG17="",0,1)</f>
        <v>0</v>
      </c>
      <c r="AR17">
        <f>SUM(AK17:AQ17)</f>
        <v>5</v>
      </c>
      <c r="AS17">
        <f>AR17*32</f>
        <v>160</v>
      </c>
    </row>
    <row r="18" spans="1:46">
      <c r="A18" s="17">
        <v>13</v>
      </c>
      <c r="B18" s="3" t="s">
        <v>50</v>
      </c>
      <c r="C18" s="214" t="s">
        <v>30</v>
      </c>
      <c r="D18" s="240"/>
      <c r="E18" s="25">
        <f>J18+N18+R18+V18+Z18+AD18+AH18</f>
        <v>32</v>
      </c>
      <c r="F18" s="37">
        <f>(K18-L18)+(O18-P18)+(S18-T18)+(W18-X18)+(AA18-AB18)+(AE18-AF18)+(AI18-AJ18)</f>
        <v>0</v>
      </c>
      <c r="G18" s="11">
        <f>E18/D$4*100</f>
        <v>16.666666666666664</v>
      </c>
      <c r="H18" s="14">
        <f>IF(E18=0,0,(E18/AS18)*100)</f>
        <v>25</v>
      </c>
      <c r="I18" s="180">
        <v>9</v>
      </c>
      <c r="J18" s="181">
        <f>IF(I18=0,0,IF(I$4="A",(VLOOKUP(I18,Vasszegezés!$A$3:$F$13,2)),IF(I$4="B",(VLOOKUP(I18,Vasszegezés!$C$3:$F$13,2)),IF($I$4="II",(VLOOKUP(I18,Vasszegezés!$A$3:$F$13,5)),(VLOOKUP(I18,Vasszegezés!$A$3:$F$13,6))))))</f>
        <v>8</v>
      </c>
      <c r="K18" s="182">
        <v>0</v>
      </c>
      <c r="L18" s="183">
        <v>0</v>
      </c>
      <c r="M18" s="180">
        <v>9</v>
      </c>
      <c r="N18" s="181">
        <f>IF(M18=0,0,IF(M$4="A",(VLOOKUP(M18,Vasszegezés!$A$3:$F$13,2)),IF(M$4="B",(VLOOKUP(M18,Vasszegezés!$C$3:$F$13,2)),IF($M$4="C",(VLOOKUP(M18,Vasszegezés!$E$3:$F$13,2)),(VLOOKUP(M18,Vasszegezés!$A$3:$F$13,6))))))</f>
        <v>8</v>
      </c>
      <c r="O18" s="182">
        <v>0</v>
      </c>
      <c r="P18" s="183">
        <v>0</v>
      </c>
      <c r="Q18" s="180">
        <v>9</v>
      </c>
      <c r="R18" s="181">
        <f>IF(Q18=0,0,IF(Q$4="A",(VLOOKUP(Q18,Vasszegezés!$A$3:$F$13,2)),IF(Q$4="B",(VLOOKUP(Q18,Vasszegezés!$C$3:$F$13,2)),IF($I$4="II",(VLOOKUP(Q18,Vasszegezés!$A$3:$F$13,5)),(VLOOKUP(Q18,Vasszegezés!$A$3:$F$13,6))))))</f>
        <v>8</v>
      </c>
      <c r="S18" s="182">
        <v>0</v>
      </c>
      <c r="T18" s="183">
        <v>0</v>
      </c>
      <c r="U18" s="12"/>
      <c r="V18" s="4">
        <f>IF(U18=0,0,IF(U$4="A",(VLOOKUP(U18,Vasszegezés!$A$3:$F$13,2)),IF(U$4="B",(VLOOKUP(U18,Vasszegezés!$C$3:$F$13,2)),IF($M$4="C",(VLOOKUP(U18,Vasszegezés!$E$3:$F$13,2)),(VLOOKUP(U18,Vasszegezés!$A$3:$F$13,6))))))</f>
        <v>0</v>
      </c>
      <c r="W18" s="6"/>
      <c r="X18" s="79"/>
      <c r="Y18" s="180">
        <v>9</v>
      </c>
      <c r="Z18" s="181">
        <f>IF(Y18=0,0,IF(Y$4="A",(VLOOKUP(Y18,Vasszegezés!$A$3:$F$13,2)),IF(Y$4="B",(VLOOKUP(Y18,Vasszegezés!$C$3:$F$13,2)),IF($M$4="C",(VLOOKUP(Y18,Vasszegezés!$E$3:$F$13,2)),(VLOOKUP(Y18,Vasszegezés!$A$3:$F$13,6))))))</f>
        <v>8</v>
      </c>
      <c r="AA18" s="182">
        <v>0</v>
      </c>
      <c r="AB18" s="183">
        <v>0</v>
      </c>
      <c r="AC18" s="156"/>
      <c r="AD18" s="9">
        <f>IF(AC18=0,0,IF(AC$4="A",(VLOOKUP(AC18,Vasszegezés!$A$3:$F$13,2)),IF(AC$4="B",(VLOOKUP(AC18,Vasszegezés!$C$3:$F$13,2)),IF($AC$4="C",(VLOOKUP(AC18,Vasszegezés!$E$3:$F$13,2)),(VLOOKUP(AC18,Vasszegezés!$A$3:$F$13,6))))))</f>
        <v>0</v>
      </c>
      <c r="AE18" s="11"/>
      <c r="AF18" s="80"/>
      <c r="AG18" s="12"/>
      <c r="AH18" s="4">
        <f>IF(AG18=0,0,IF(AG$4="A",(VLOOKUP(AG18,Vasszegezés!$A$3:$F$13,2)),IF(AG$4="B",(VLOOKUP(AG18,Vasszegezés!$C$3:$F$13,2)),IF($AC$4="C",(VLOOKUP(AG18,Vasszegezés!$E$3:$F$13,2)),(VLOOKUP(AG18,Vasszegezés!$A$3:$F$13,6))))))</f>
        <v>0</v>
      </c>
      <c r="AI18" s="6"/>
      <c r="AJ18" s="13"/>
      <c r="AK18">
        <f>IF(I18="",0,1)</f>
        <v>1</v>
      </c>
      <c r="AL18">
        <f>IF(M18="",0,1)</f>
        <v>1</v>
      </c>
      <c r="AM18">
        <f>IF(Q18="",0,1)</f>
        <v>1</v>
      </c>
      <c r="AN18" s="43">
        <f>IF(U18="",0,1)</f>
        <v>0</v>
      </c>
      <c r="AO18">
        <f>IF(Y18="",0,1)</f>
        <v>1</v>
      </c>
      <c r="AP18">
        <f>IF(AC18="",0,1)</f>
        <v>0</v>
      </c>
      <c r="AQ18">
        <f>IF(AG18="",0,1)</f>
        <v>0</v>
      </c>
      <c r="AR18">
        <f>SUM(AK18:AQ18)</f>
        <v>4</v>
      </c>
      <c r="AS18">
        <f>AR18*32</f>
        <v>128</v>
      </c>
    </row>
    <row r="19" spans="1:46">
      <c r="A19" s="17">
        <v>14</v>
      </c>
      <c r="B19" s="3" t="s">
        <v>42</v>
      </c>
      <c r="C19" s="214" t="s">
        <v>30</v>
      </c>
      <c r="D19" s="240"/>
      <c r="E19" s="25">
        <f>J19+N19+R19+V19+Z19+AD19+AH19</f>
        <v>32</v>
      </c>
      <c r="F19" s="37">
        <f>(K19-L19)+(O19-P19)+(S19-T19)+(W19-X19)+(AA19-AB19)+(AE19-AF19)+(AI19-AJ19)</f>
        <v>0</v>
      </c>
      <c r="G19" s="11">
        <f>E19/D$4*100</f>
        <v>16.666666666666664</v>
      </c>
      <c r="H19" s="14">
        <f>IF(E19=0,0,(E19/AS19)*100)</f>
        <v>20</v>
      </c>
      <c r="I19" s="180">
        <v>9</v>
      </c>
      <c r="J19" s="181">
        <f>IF(I19=0,0,IF(I$4="A",(VLOOKUP(I19,Vasszegezés!$A$3:$F$13,2)),IF(I$4="B",(VLOOKUP(I19,Vasszegezés!$C$3:$F$13,2)),IF($I$4="II",(VLOOKUP(I19,Vasszegezés!$A$3:$F$13,5)),(VLOOKUP(I19,Vasszegezés!$A$3:$F$13,6))))))</f>
        <v>8</v>
      </c>
      <c r="K19" s="182">
        <v>0</v>
      </c>
      <c r="L19" s="183">
        <v>0</v>
      </c>
      <c r="M19" s="180">
        <v>9</v>
      </c>
      <c r="N19" s="181">
        <f>IF(M19=0,0,IF(M$4="A",(VLOOKUP(M19,Vasszegezés!$A$3:$F$13,2)),IF(M$4="B",(VLOOKUP(M19,Vasszegezés!$C$3:$F$13,2)),IF($M$4="C",(VLOOKUP(M19,Vasszegezés!$E$3:$F$13,2)),(VLOOKUP(M19,Vasszegezés!$A$3:$F$13,6))))))</f>
        <v>8</v>
      </c>
      <c r="O19" s="182">
        <v>0</v>
      </c>
      <c r="P19" s="183">
        <v>0</v>
      </c>
      <c r="Q19" s="180">
        <v>9</v>
      </c>
      <c r="R19" s="181">
        <f>IF(Q19=0,0,IF(Q$4="A",(VLOOKUP(Q19,Vasszegezés!$A$3:$F$13,2)),IF(Q$4="B",(VLOOKUP(Q19,Vasszegezés!$C$3:$F$13,2)),IF($I$4="II",(VLOOKUP(Q19,Vasszegezés!$A$3:$F$13,5)),(VLOOKUP(Q19,Vasszegezés!$A$3:$F$13,6))))))</f>
        <v>8</v>
      </c>
      <c r="S19" s="182">
        <v>0</v>
      </c>
      <c r="T19" s="183">
        <v>0</v>
      </c>
      <c r="U19" s="180">
        <v>9</v>
      </c>
      <c r="V19" s="181">
        <f>IF(U19=0,0,IF(U$4="A",(VLOOKUP(U19,Vasszegezés!$A$3:$F$13,2)),IF(U$4="B",(VLOOKUP(U19,Vasszegezés!$C$3:$F$13,2)),IF($M$4="C",(VLOOKUP(U19,Vasszegezés!$E$3:$F$13,2)),(VLOOKUP(U19,Vasszegezés!$A$3:$F$13,6))))))</f>
        <v>8</v>
      </c>
      <c r="W19" s="182">
        <v>0</v>
      </c>
      <c r="X19" s="183">
        <v>0</v>
      </c>
      <c r="Y19" s="12"/>
      <c r="Z19" s="4">
        <f>IF(Y19=0,0,IF(Y$4="A",(VLOOKUP(Y19,Vasszegezés!$A$3:$F$13,2)),IF(Y$4="B",(VLOOKUP(Y19,Vasszegezés!$C$3:$F$13,2)),IF($M$4="C",(VLOOKUP(Y19,Vasszegezés!$E$3:$F$13,2)),(VLOOKUP(Y19,Vasszegezés!$A$3:$F$13,6))))))</f>
        <v>0</v>
      </c>
      <c r="AA19" s="6"/>
      <c r="AB19" s="79"/>
      <c r="AC19" s="180">
        <v>0</v>
      </c>
      <c r="AD19" s="181">
        <f>IF(AC19=0,0,IF(AC$4="A",(VLOOKUP(AC19,Vasszegezés!$A$3:$F$13,2)),IF(AC$4="B",(VLOOKUP(AC19,Vasszegezés!$C$3:$F$13,2)),IF($AC$4="C",(VLOOKUP(AC19,Vasszegezés!$E$3:$F$13,2)),(VLOOKUP(AC19,Vasszegezés!$A$3:$F$13,6))))))</f>
        <v>0</v>
      </c>
      <c r="AE19" s="182">
        <v>0</v>
      </c>
      <c r="AF19" s="183">
        <v>0</v>
      </c>
      <c r="AG19" s="24"/>
      <c r="AH19" s="4">
        <f>IF(AG19=0,0,IF(AG$4="A",(VLOOKUP(AG19,Vasszegezés!$A$3:$F$13,2)),IF(AG$4="B",(VLOOKUP(AG19,Vasszegezés!$C$3:$F$13,2)),IF($AC$4="C",(VLOOKUP(AG19,Vasszegezés!$E$3:$F$13,2)),(VLOOKUP(AG19,Vasszegezés!$A$3:$F$13,6))))))</f>
        <v>0</v>
      </c>
      <c r="AI19" s="6"/>
      <c r="AJ19" s="13"/>
      <c r="AK19">
        <f>IF(I19="",0,1)</f>
        <v>1</v>
      </c>
      <c r="AL19">
        <f>IF(M19="",0,1)</f>
        <v>1</v>
      </c>
      <c r="AM19">
        <f>IF(Q19="",0,1)</f>
        <v>1</v>
      </c>
      <c r="AN19" s="43">
        <f>IF(U19="",0,1)</f>
        <v>1</v>
      </c>
      <c r="AO19">
        <f>IF(Y19="",0,1)</f>
        <v>0</v>
      </c>
      <c r="AP19">
        <f>IF(AC19="",0,1)</f>
        <v>1</v>
      </c>
      <c r="AQ19">
        <f>IF(AG19="",0,1)</f>
        <v>0</v>
      </c>
      <c r="AR19">
        <f>SUM(AK19:AQ19)</f>
        <v>5</v>
      </c>
      <c r="AS19">
        <f>AR19*32</f>
        <v>160</v>
      </c>
    </row>
    <row r="20" spans="1:46">
      <c r="A20" s="17">
        <v>15</v>
      </c>
      <c r="B20" s="3" t="s">
        <v>33</v>
      </c>
      <c r="C20" s="214" t="s">
        <v>30</v>
      </c>
      <c r="D20" s="240"/>
      <c r="E20" s="25">
        <f>J20+N20+R20+V20+Z20+AD20+AH20</f>
        <v>0</v>
      </c>
      <c r="F20" s="37">
        <f>(K20-L20)+(O20-P20)+(S20-T20)+(W20-X20)+(AA20-AB20)+(AE20-AF20)+(AI20-AJ20)</f>
        <v>0</v>
      </c>
      <c r="G20" s="11">
        <f>E20/D$4*100</f>
        <v>0</v>
      </c>
      <c r="H20" s="14">
        <f>IF(E20=0,0,(E20/AS20)*100)</f>
        <v>0</v>
      </c>
      <c r="I20" s="12"/>
      <c r="J20" s="4">
        <f>IF(I20=0,0,IF(I$4="A",(VLOOKUP(I20,Vasszegezés!$A$3:$F$13,2)),IF(I$4="B",(VLOOKUP(I20,Vasszegezés!$C$3:$F$13,2)),IF($I$4="II",(VLOOKUP(I20,Vasszegezés!$A$3:$F$13,5)),(VLOOKUP(I20,Vasszegezés!$A$3:$F$13,6))))))</f>
        <v>0</v>
      </c>
      <c r="K20" s="6"/>
      <c r="L20" s="79"/>
      <c r="M20" s="12"/>
      <c r="N20" s="4">
        <f>IF(M20=0,0,IF(M$4="A",(VLOOKUP(M20,Vasszegezés!$A$3:$F$13,2)),IF(M$4="B",(VLOOKUP(M20,Vasszegezés!$C$3:$F$13,2)),IF($M$4="C",(VLOOKUP(M20,Vasszegezés!$E$3:$F$13,2)),(VLOOKUP(M20,Vasszegezés!$A$3:$F$13,6))))))</f>
        <v>0</v>
      </c>
      <c r="O20" s="6"/>
      <c r="P20" s="79"/>
      <c r="Q20" s="12"/>
      <c r="R20" s="4">
        <f>IF(Q20=0,0,IF(Q$4="A",(VLOOKUP(Q20,Vasszegezés!$A$3:$F$13,2)),IF(Q$4="B",(VLOOKUP(Q20,Vasszegezés!$C$3:$F$13,2)),IF($I$4="II",(VLOOKUP(Q20,Vasszegezés!$A$3:$F$13,5)),(VLOOKUP(Q20,Vasszegezés!$A$3:$F$13,6))))))</f>
        <v>0</v>
      </c>
      <c r="S20" s="6"/>
      <c r="T20" s="79"/>
      <c r="U20" s="12"/>
      <c r="V20" s="4">
        <f>IF(U20=0,0,IF(U$4="A",(VLOOKUP(U20,Vasszegezés!$A$3:$F$13,2)),IF(U$4="B",(VLOOKUP(U20,Vasszegezés!$C$3:$F$13,2)),IF($M$4="C",(VLOOKUP(U20,Vasszegezés!$E$3:$F$13,2)),(VLOOKUP(U20,Vasszegezés!$A$3:$F$13,6))))))</f>
        <v>0</v>
      </c>
      <c r="W20" s="6"/>
      <c r="X20" s="79"/>
      <c r="Y20" s="12"/>
      <c r="Z20" s="4">
        <f>IF(Y20=0,0,IF(Y$4="A",(VLOOKUP(Y20,Vasszegezés!$A$3:$F$13,2)),IF(Y$4="B",(VLOOKUP(Y20,Vasszegezés!$C$3:$F$13,2)),IF($M$4="C",(VLOOKUP(Y20,Vasszegezés!$E$3:$F$13,2)),(VLOOKUP(Y20,Vasszegezés!$A$3:$F$13,6))))))</f>
        <v>0</v>
      </c>
      <c r="AA20" s="6"/>
      <c r="AB20" s="79"/>
      <c r="AC20" s="12"/>
      <c r="AD20" s="4">
        <f>IF(AC20=0,0,IF(AC$4="A",(VLOOKUP(AC20,Vasszegezés!$A$3:$F$13,2)),IF(AC$4="B",(VLOOKUP(AC20,Vasszegezés!$C$3:$F$13,2)),IF($AC$4="C",(VLOOKUP(AC20,Vasszegezés!$E$3:$F$13,2)),(VLOOKUP(AC20,Vasszegezés!$A$3:$F$13,6))))))</f>
        <v>0</v>
      </c>
      <c r="AE20" s="6"/>
      <c r="AF20" s="13"/>
      <c r="AG20" s="12"/>
      <c r="AH20" s="4">
        <f>IF(AG20=0,0,IF(AG$4="A",(VLOOKUP(AG20,Vasszegezés!$A$3:$F$13,2)),IF(AG$4="B",(VLOOKUP(AG20,Vasszegezés!$C$3:$F$13,2)),IF($AC$4="C",(VLOOKUP(AG20,Vasszegezés!$E$3:$F$13,2)),(VLOOKUP(AG20,Vasszegezés!$A$3:$F$13,6))))))</f>
        <v>0</v>
      </c>
      <c r="AI20" s="6"/>
      <c r="AJ20" s="13"/>
      <c r="AK20">
        <f>IF(I20="",0,1)</f>
        <v>0</v>
      </c>
      <c r="AL20">
        <f>IF(M20="",0,1)</f>
        <v>0</v>
      </c>
      <c r="AM20">
        <f>IF(Q20="",0,1)</f>
        <v>0</v>
      </c>
      <c r="AN20" s="43">
        <f>IF(U20="",0,1)</f>
        <v>0</v>
      </c>
      <c r="AO20">
        <f>IF(Y20="",0,1)</f>
        <v>0</v>
      </c>
      <c r="AP20">
        <f>IF(AC20="",0,1)</f>
        <v>0</v>
      </c>
      <c r="AQ20">
        <f>IF(AG20="",0,1)</f>
        <v>0</v>
      </c>
      <c r="AR20">
        <f>SUM(AK20:AQ20)</f>
        <v>0</v>
      </c>
      <c r="AS20">
        <f>AR20*32</f>
        <v>0</v>
      </c>
    </row>
    <row r="21" spans="1:46" ht="13.5" thickBot="1">
      <c r="A21" s="77">
        <v>15</v>
      </c>
      <c r="B21" s="19" t="s">
        <v>47</v>
      </c>
      <c r="C21" s="216" t="s">
        <v>30</v>
      </c>
      <c r="D21" s="246"/>
      <c r="E21" s="76">
        <f>J21+N21+R21+V21+Z21+AD21+AH21</f>
        <v>0</v>
      </c>
      <c r="F21" s="21">
        <f>(K21-L21)+(O21-P21)+(S21-T21)+(W21-X21)+(AA21-AB21)+(AE21-AF21)+(AI21-AJ21)</f>
        <v>0</v>
      </c>
      <c r="G21" s="21">
        <f>E21/D$4*100</f>
        <v>0</v>
      </c>
      <c r="H21" s="23">
        <f>IF(E21=0,0,(E21/AS21)*100)</f>
        <v>0</v>
      </c>
      <c r="I21" s="20"/>
      <c r="J21" s="22">
        <f>IF(I21=0,0,IF(I$4="A",(VLOOKUP(I21,Vasszegezés!$A$3:$F$13,2)),IF(I$4="B",(VLOOKUP(I21,Vasszegezés!$C$3:$F$13,2)),IF($I$4="II",(VLOOKUP(I21,Vasszegezés!$A$3:$F$13,5)),(VLOOKUP(I21,Vasszegezés!$A$3:$F$13,6))))))</f>
        <v>0</v>
      </c>
      <c r="K21" s="21"/>
      <c r="L21" s="81"/>
      <c r="M21" s="20"/>
      <c r="N21" s="22">
        <f>IF(M21=0,0,IF(M$4="A",(VLOOKUP(M21,Vasszegezés!$A$3:$F$13,2)),IF(M$4="B",(VLOOKUP(M21,Vasszegezés!$C$3:$F$13,2)),IF($M$4="C",(VLOOKUP(M21,Vasszegezés!$E$3:$F$13,2)),(VLOOKUP(M21,Vasszegezés!$A$3:$F$13,6))))))</f>
        <v>0</v>
      </c>
      <c r="O21" s="21"/>
      <c r="P21" s="81"/>
      <c r="Q21" s="20"/>
      <c r="R21" s="22">
        <f>IF(Q21=0,0,IF(Q$4="A",(VLOOKUP(Q21,Vasszegezés!$A$3:$F$13,2)),IF(Q$4="B",(VLOOKUP(Q21,Vasszegezés!$C$3:$F$13,2)),IF($I$4="II",(VLOOKUP(Q21,Vasszegezés!$A$3:$F$13,5)),(VLOOKUP(Q21,Vasszegezés!$A$3:$F$13,6))))))</f>
        <v>0</v>
      </c>
      <c r="S21" s="21"/>
      <c r="T21" s="81"/>
      <c r="U21" s="20"/>
      <c r="V21" s="22">
        <f>IF(U21=0,0,IF(U$4="A",(VLOOKUP(U21,Vasszegezés!$A$3:$F$13,2)),IF(U$4="B",(VLOOKUP(U21,Vasszegezés!$C$3:$F$13,2)),IF($M$4="C",(VLOOKUP(U21,Vasszegezés!$E$3:$F$13,2)),(VLOOKUP(U21,Vasszegezés!$A$3:$F$13,6))))))</f>
        <v>0</v>
      </c>
      <c r="W21" s="21"/>
      <c r="X21" s="81"/>
      <c r="Y21" s="20"/>
      <c r="Z21" s="22">
        <f>IF(Y21=0,0,IF(Y$4="A",(VLOOKUP(Y21,Vasszegezés!$A$3:$F$13,2)),IF(Y$4="B",(VLOOKUP(Y21,Vasszegezés!$C$3:$F$13,2)),IF($M$4="C",(VLOOKUP(Y21,Vasszegezés!$E$3:$F$13,2)),(VLOOKUP(Y21,Vasszegezés!$A$3:$F$13,6))))))</f>
        <v>0</v>
      </c>
      <c r="AA21" s="21"/>
      <c r="AB21" s="81"/>
      <c r="AC21" s="20"/>
      <c r="AD21" s="22">
        <f>IF(AC21=0,0,IF(AC$4="A",(VLOOKUP(AC21,Vasszegezés!$A$3:$F$13,2)),IF(AC$4="B",(VLOOKUP(AC21,Vasszegezés!$C$3:$F$13,2)),IF($AC$4="C",(VLOOKUP(AC21,Vasszegezés!$E$3:$F$13,2)),(VLOOKUP(AC21,Vasszegezés!$A$3:$F$13,6))))))</f>
        <v>0</v>
      </c>
      <c r="AE21" s="21"/>
      <c r="AF21" s="81"/>
      <c r="AG21" s="20"/>
      <c r="AH21" s="22">
        <f>IF(AG21=0,0,IF(AG$4="A",(VLOOKUP(AG21,Vasszegezés!$A$3:$F$13,2)),IF(AG$4="B",(VLOOKUP(AG21,Vasszegezés!$C$3:$F$13,2)),IF($AC$4="C",(VLOOKUP(AG21,Vasszegezés!$E$3:$F$13,2)),(VLOOKUP(AG21,Vasszegezés!$A$3:$F$13,6))))))</f>
        <v>0</v>
      </c>
      <c r="AI21" s="21"/>
      <c r="AJ21" s="23"/>
      <c r="AK21">
        <f>IF(I21="",0,1)</f>
        <v>0</v>
      </c>
      <c r="AL21">
        <f>IF(M21="",0,1)</f>
        <v>0</v>
      </c>
      <c r="AM21">
        <f>IF(Q21="",0,1)</f>
        <v>0</v>
      </c>
      <c r="AN21" s="43">
        <f>IF(U21="",0,1)</f>
        <v>0</v>
      </c>
      <c r="AO21">
        <f>IF(Y21="",0,1)</f>
        <v>0</v>
      </c>
      <c r="AP21">
        <f>IF(AC21="",0,1)</f>
        <v>0</v>
      </c>
      <c r="AQ21">
        <f>IF(AG21="",0,1)</f>
        <v>0</v>
      </c>
      <c r="AR21">
        <f>SUM(AK21:AQ21)</f>
        <v>0</v>
      </c>
      <c r="AS21">
        <f>AR21*32</f>
        <v>0</v>
      </c>
    </row>
    <row r="22" spans="1:46">
      <c r="C22" s="64"/>
      <c r="D22" s="64"/>
      <c r="AN22" s="43"/>
    </row>
    <row r="24" spans="1:46" ht="20.25" thickBot="1">
      <c r="A24" s="218" t="s">
        <v>28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44"/>
      <c r="AH24" s="44"/>
      <c r="AI24" s="44"/>
      <c r="AJ24" s="44"/>
    </row>
    <row r="25" spans="1:46" ht="127.5" customHeight="1">
      <c r="A25" s="222" t="s">
        <v>63</v>
      </c>
      <c r="B25" s="223"/>
      <c r="C25" s="230" t="s">
        <v>41</v>
      </c>
      <c r="D25" s="247"/>
      <c r="E25" s="234" t="s">
        <v>29</v>
      </c>
      <c r="F25" s="237" t="s">
        <v>39</v>
      </c>
      <c r="G25" s="237" t="s">
        <v>8</v>
      </c>
      <c r="H25" s="243" t="s">
        <v>7</v>
      </c>
      <c r="I25" s="170" t="s">
        <v>67</v>
      </c>
      <c r="J25" s="171" t="s">
        <v>64</v>
      </c>
      <c r="K25" s="171" t="s">
        <v>65</v>
      </c>
      <c r="L25" s="172" t="s">
        <v>66</v>
      </c>
      <c r="M25" s="170" t="s">
        <v>73</v>
      </c>
      <c r="N25" s="171" t="s">
        <v>64</v>
      </c>
      <c r="O25" s="171" t="s">
        <v>65</v>
      </c>
      <c r="P25" s="172" t="s">
        <v>80</v>
      </c>
      <c r="Q25" s="170" t="s">
        <v>74</v>
      </c>
      <c r="R25" s="171" t="s">
        <v>64</v>
      </c>
      <c r="S25" s="171" t="s">
        <v>65</v>
      </c>
      <c r="T25" s="172" t="s">
        <v>66</v>
      </c>
      <c r="U25" s="170" t="s">
        <v>89</v>
      </c>
      <c r="V25" s="171" t="s">
        <v>64</v>
      </c>
      <c r="W25" s="171" t="s">
        <v>65</v>
      </c>
      <c r="X25" s="172" t="s">
        <v>66</v>
      </c>
      <c r="Y25" s="170" t="s">
        <v>75</v>
      </c>
      <c r="Z25" s="171" t="s">
        <v>64</v>
      </c>
      <c r="AA25" s="171" t="s">
        <v>99</v>
      </c>
      <c r="AB25" s="172" t="s">
        <v>95</v>
      </c>
      <c r="AC25" s="170" t="s">
        <v>76</v>
      </c>
      <c r="AD25" s="171" t="s">
        <v>64</v>
      </c>
      <c r="AE25" s="171" t="s">
        <v>65</v>
      </c>
      <c r="AF25" s="172" t="s">
        <v>66</v>
      </c>
      <c r="AG25" s="70" t="s">
        <v>62</v>
      </c>
      <c r="AH25" s="71" t="s">
        <v>64</v>
      </c>
      <c r="AI25" s="71" t="s">
        <v>65</v>
      </c>
      <c r="AJ25" s="72" t="s">
        <v>66</v>
      </c>
    </row>
    <row r="26" spans="1:46" ht="15" customHeight="1">
      <c r="A26" s="224"/>
      <c r="B26" s="225"/>
      <c r="C26" s="15">
        <v>6</v>
      </c>
      <c r="D26" s="16">
        <f>C26*32</f>
        <v>192</v>
      </c>
      <c r="E26" s="235"/>
      <c r="F26" s="238"/>
      <c r="G26" s="238"/>
      <c r="H26" s="244"/>
      <c r="I26" s="228" t="s">
        <v>1</v>
      </c>
      <c r="J26" s="229"/>
      <c r="K26" s="232" t="s">
        <v>40</v>
      </c>
      <c r="L26" s="233"/>
      <c r="M26" s="228" t="s">
        <v>1</v>
      </c>
      <c r="N26" s="229"/>
      <c r="O26" s="232" t="s">
        <v>40</v>
      </c>
      <c r="P26" s="233"/>
      <c r="Q26" s="228" t="s">
        <v>1</v>
      </c>
      <c r="R26" s="229"/>
      <c r="S26" s="232" t="s">
        <v>40</v>
      </c>
      <c r="T26" s="233"/>
      <c r="U26" s="228" t="s">
        <v>1</v>
      </c>
      <c r="V26" s="229"/>
      <c r="W26" s="232" t="s">
        <v>40</v>
      </c>
      <c r="X26" s="233"/>
      <c r="Y26" s="228" t="s">
        <v>1</v>
      </c>
      <c r="Z26" s="229"/>
      <c r="AA26" s="232" t="s">
        <v>40</v>
      </c>
      <c r="AB26" s="233"/>
      <c r="AC26" s="228" t="s">
        <v>1</v>
      </c>
      <c r="AD26" s="229"/>
      <c r="AE26" s="232" t="s">
        <v>40</v>
      </c>
      <c r="AF26" s="233"/>
      <c r="AG26" s="226" t="s">
        <v>1</v>
      </c>
      <c r="AH26" s="227"/>
      <c r="AI26" s="241" t="s">
        <v>40</v>
      </c>
      <c r="AJ26" s="242"/>
      <c r="AT26" s="43" t="s">
        <v>45</v>
      </c>
    </row>
    <row r="27" spans="1:46" ht="13.5" thickBot="1">
      <c r="A27" s="26" t="s">
        <v>2</v>
      </c>
      <c r="B27" s="10" t="s">
        <v>5</v>
      </c>
      <c r="C27" s="220" t="s">
        <v>0</v>
      </c>
      <c r="D27" s="221"/>
      <c r="E27" s="236"/>
      <c r="F27" s="239"/>
      <c r="G27" s="239"/>
      <c r="H27" s="245"/>
      <c r="I27" s="173" t="s">
        <v>3</v>
      </c>
      <c r="J27" s="174" t="s">
        <v>26</v>
      </c>
      <c r="K27" s="174" t="s">
        <v>24</v>
      </c>
      <c r="L27" s="175" t="s">
        <v>25</v>
      </c>
      <c r="M27" s="173" t="s">
        <v>3</v>
      </c>
      <c r="N27" s="174" t="s">
        <v>26</v>
      </c>
      <c r="O27" s="174" t="s">
        <v>24</v>
      </c>
      <c r="P27" s="175" t="s">
        <v>25</v>
      </c>
      <c r="Q27" s="173" t="s">
        <v>3</v>
      </c>
      <c r="R27" s="174" t="s">
        <v>26</v>
      </c>
      <c r="S27" s="174" t="s">
        <v>24</v>
      </c>
      <c r="T27" s="175" t="s">
        <v>25</v>
      </c>
      <c r="U27" s="173" t="s">
        <v>3</v>
      </c>
      <c r="V27" s="174" t="s">
        <v>26</v>
      </c>
      <c r="W27" s="174" t="s">
        <v>24</v>
      </c>
      <c r="X27" s="175" t="s">
        <v>25</v>
      </c>
      <c r="Y27" s="173" t="s">
        <v>3</v>
      </c>
      <c r="Z27" s="174" t="s">
        <v>26</v>
      </c>
      <c r="AA27" s="174" t="s">
        <v>24</v>
      </c>
      <c r="AB27" s="175" t="s">
        <v>25</v>
      </c>
      <c r="AC27" s="173" t="s">
        <v>3</v>
      </c>
      <c r="AD27" s="174" t="s">
        <v>26</v>
      </c>
      <c r="AE27" s="174" t="s">
        <v>24</v>
      </c>
      <c r="AF27" s="175" t="s">
        <v>25</v>
      </c>
      <c r="AG27" s="73" t="s">
        <v>3</v>
      </c>
      <c r="AH27" s="74" t="s">
        <v>26</v>
      </c>
      <c r="AI27" s="74" t="s">
        <v>24</v>
      </c>
      <c r="AJ27" s="75" t="s">
        <v>25</v>
      </c>
      <c r="AT27" s="7" t="s">
        <v>46</v>
      </c>
    </row>
    <row r="28" spans="1:46" ht="13.5" thickTop="1">
      <c r="A28" s="18">
        <v>1</v>
      </c>
      <c r="B28" s="8" t="s">
        <v>68</v>
      </c>
      <c r="C28" s="248" t="s">
        <v>30</v>
      </c>
      <c r="D28" s="250"/>
      <c r="E28" s="25">
        <f>J28+N28+R28+V28+Z28+AD28+AH28</f>
        <v>113</v>
      </c>
      <c r="F28" s="37">
        <f>(K28-L28)+(O28-P28)+(S28-T28)+(W28-X28)+(AA28-AB28)+(AE28-AF28)+(AI28-AJ28)</f>
        <v>6</v>
      </c>
      <c r="G28" s="11">
        <f>E28/$D$26*100</f>
        <v>58.854166666666664</v>
      </c>
      <c r="H28" s="14">
        <f>IF(E28=0,0,(E28/AS28)*100)</f>
        <v>70.625</v>
      </c>
      <c r="I28" s="176">
        <v>3</v>
      </c>
      <c r="J28" s="177">
        <f>IF(I28=0,0,IF(I$26="A",(VLOOKUP(I28,Vasszegezés!$A$3:$F$13,2)),IF(I$26="B",(VLOOKUP(I28,Vasszegezés!$C$3:$F$13,2)),IF($I$4="II",(VLOOKUP(I28,Vasszegezés!$A$3:$F$13,5)),(VLOOKUP(I28,Vasszegezés!$A$3:$F$13,6))))))</f>
        <v>16</v>
      </c>
      <c r="K28" s="178">
        <v>1</v>
      </c>
      <c r="L28" s="179">
        <v>1</v>
      </c>
      <c r="M28" s="176">
        <v>1</v>
      </c>
      <c r="N28" s="177">
        <f>IF(M28=0,0,IF(M$26="A",(VLOOKUP(M28,Vasszegezés!$A$3:$F$13,2)),IF(M$26="B",(VLOOKUP(M28,Vasszegezés!$C$3:$F$13,2)),IF($M$4="C",(VLOOKUP(M28,Vasszegezés!$E$3:$F$13,2)),(VLOOKUP(M28,Vasszegezés!$A$3:$F$13,6))))))</f>
        <v>32</v>
      </c>
      <c r="O28" s="208">
        <v>3</v>
      </c>
      <c r="P28" s="179">
        <v>0</v>
      </c>
      <c r="Q28" s="176">
        <v>1</v>
      </c>
      <c r="R28" s="177">
        <f>IF(Q28=0,0,IF(Q$26="A",(VLOOKUP(Q28,Vasszegezés!$A$3:$F$13,2)),IF(Q$26="B",(VLOOKUP(Q28,Vasszegezés!$C$3:$F$13,2)),IF($I$4="II",(VLOOKUP(Q28,Vasszegezés!$A$3:$F$13,5)),(VLOOKUP(Q28,Vasszegezés!$A$3:$F$13,6))))))</f>
        <v>32</v>
      </c>
      <c r="S28" s="178">
        <v>3</v>
      </c>
      <c r="T28" s="179">
        <v>0</v>
      </c>
      <c r="U28" s="176">
        <v>3</v>
      </c>
      <c r="V28" s="177">
        <f>IF(U28=0,0,IF(U$26="A",(VLOOKUP(U28,Vasszegezés!$A$3:$F$13,2)),IF(U$26="B",(VLOOKUP(U28,Vasszegezés!$C$3:$F$13,2)),IF($M$4="C",(VLOOKUP(U28,Vasszegezés!$E$3:$F$13,2)),(VLOOKUP(U28,Vasszegezés!$A$3:$F$13,6))))))</f>
        <v>16</v>
      </c>
      <c r="W28" s="178">
        <v>1</v>
      </c>
      <c r="X28" s="179">
        <v>1</v>
      </c>
      <c r="Y28" s="176">
        <v>3</v>
      </c>
      <c r="Z28" s="177">
        <f>IF(Y28=0,0,IF(Y$26="A",(VLOOKUP(Y28,Vasszegezés!$A$3:$F$13,2)),IF(Y$26="B",(VLOOKUP(Y28,Vasszegezés!$C$3:$F$13,2)),IF($M$4="C",(VLOOKUP(Y28,Vasszegezés!$E$3:$F$13,2)),(VLOOKUP(Y28,Vasszegezés!$A$3:$F$13,6))))))</f>
        <v>16</v>
      </c>
      <c r="AA28" s="178">
        <v>1</v>
      </c>
      <c r="AB28" s="179">
        <v>1</v>
      </c>
      <c r="AC28" s="292"/>
      <c r="AD28" s="293">
        <v>1</v>
      </c>
      <c r="AE28" s="294">
        <v>1</v>
      </c>
      <c r="AF28" s="295">
        <v>1</v>
      </c>
      <c r="AG28" s="12"/>
      <c r="AH28" s="4">
        <f>IF(AG28=0,0,IF(AG$26="A",(VLOOKUP(AG28,Vasszegezés!$A$3:$F$13,2)),IF(AG$26="B",(VLOOKUP(AG28,Vasszegezés!$C$3:$F$13,2)),IF($AC$4="C",(VLOOKUP(AG28,Vasszegezés!$E$3:$F$13,2)),(VLOOKUP(AG28,Vasszegezés!$A$3:$F$13,6))))))</f>
        <v>0</v>
      </c>
      <c r="AI28" s="6"/>
      <c r="AJ28" s="13"/>
      <c r="AK28">
        <f>IF(I28="",0,1)</f>
        <v>1</v>
      </c>
      <c r="AL28">
        <f>IF(M28="",0,1)</f>
        <v>1</v>
      </c>
      <c r="AM28">
        <f>IF(Q28="",0,1)</f>
        <v>1</v>
      </c>
      <c r="AN28" s="43">
        <f>IF(U28="",0,1)</f>
        <v>1</v>
      </c>
      <c r="AO28">
        <f>IF(Y28="",0,1)</f>
        <v>1</v>
      </c>
      <c r="AP28">
        <f>IF(AC28="",0,1)</f>
        <v>0</v>
      </c>
      <c r="AQ28">
        <f>IF(AG28="",0,1)</f>
        <v>0</v>
      </c>
      <c r="AR28">
        <f>SUM(AK28:AQ28)</f>
        <v>5</v>
      </c>
      <c r="AS28">
        <f>AR28*32</f>
        <v>160</v>
      </c>
      <c r="AT28">
        <v>16</v>
      </c>
    </row>
    <row r="29" spans="1:46">
      <c r="A29" s="17">
        <v>2</v>
      </c>
      <c r="B29" s="3" t="s">
        <v>60</v>
      </c>
      <c r="C29" s="214" t="s">
        <v>30</v>
      </c>
      <c r="D29" s="215"/>
      <c r="E29" s="24">
        <f>J29+N29+R29+V29+Z29+AD29+AH29</f>
        <v>89</v>
      </c>
      <c r="F29" s="37">
        <f>(K29-L29)+(O29-P29)+(S29-T29)+(W29-X29)+(AA29-AB29)+(AE29-AF29)+(AI29-AJ29)</f>
        <v>2</v>
      </c>
      <c r="G29" s="11">
        <f>E29/$D$26*100</f>
        <v>46.354166666666671</v>
      </c>
      <c r="H29" s="14">
        <f>IF(E29=0,0,(E29/AS29)*100)</f>
        <v>55.625</v>
      </c>
      <c r="I29" s="180">
        <v>2</v>
      </c>
      <c r="J29" s="177">
        <f>IF(I29=0,0,IF(I$26="A",(VLOOKUP(I29,Vasszegezés!$A$3:$F$13,2)),IF(I$26="B",(VLOOKUP(I29,Vasszegezés!$C$3:$F$13,2)),IF($I$4="II",(VLOOKUP(I29,Vasszegezés!$A$3:$F$13,5)),(VLOOKUP(I29,Vasszegezés!$A$3:$F$13,6))))))</f>
        <v>24</v>
      </c>
      <c r="K29" s="178">
        <v>2</v>
      </c>
      <c r="L29" s="179">
        <v>1</v>
      </c>
      <c r="M29" s="180">
        <v>2</v>
      </c>
      <c r="N29" s="177">
        <f>IF(M29=0,0,IF(M$26="A",(VLOOKUP(M29,Vasszegezés!$A$3:$F$13,2)),IF(M$26="B",(VLOOKUP(M29,Vasszegezés!$C$3:$F$13,2)),IF($M$4="C",(VLOOKUP(M29,Vasszegezés!$E$3:$F$13,2)),(VLOOKUP(M29,Vasszegezés!$A$3:$F$13,6))))))</f>
        <v>24</v>
      </c>
      <c r="O29" s="178">
        <v>2</v>
      </c>
      <c r="P29" s="179">
        <v>1</v>
      </c>
      <c r="Q29" s="180">
        <v>3</v>
      </c>
      <c r="R29" s="177">
        <f>IF(Q29=0,0,IF(Q$26="A",(VLOOKUP(Q29,Vasszegezés!$A$3:$F$13,2)),IF(Q$26="B",(VLOOKUP(Q29,Vasszegezés!$C$3:$F$13,2)),IF($I$4="II",(VLOOKUP(Q29,Vasszegezés!$A$3:$F$13,5)),(VLOOKUP(Q29,Vasszegezés!$A$3:$F$13,6))))))</f>
        <v>16</v>
      </c>
      <c r="S29" s="178">
        <v>1</v>
      </c>
      <c r="T29" s="179">
        <v>1</v>
      </c>
      <c r="U29" s="180">
        <v>3</v>
      </c>
      <c r="V29" s="177">
        <f>IF(U29=0,0,IF(U$26="A",(VLOOKUP(U29,Vasszegezés!$A$3:$F$13,2)),IF(U$26="B",(VLOOKUP(U29,Vasszegezés!$C$3:$F$13,2)),IF($M$4="C",(VLOOKUP(U29,Vasszegezés!$E$3:$F$13,2)),(VLOOKUP(U29,Vasszegezés!$A$3:$F$13,6))))))</f>
        <v>16</v>
      </c>
      <c r="W29" s="178">
        <v>1</v>
      </c>
      <c r="X29" s="179">
        <v>1</v>
      </c>
      <c r="Y29" s="180">
        <v>9</v>
      </c>
      <c r="Z29" s="177">
        <f>IF(Y29=0,0,IF(Y$26="A",(VLOOKUP(Y29,Vasszegezés!$A$3:$F$13,2)),IF(Y$26="B",(VLOOKUP(Y29,Vasszegezés!$C$3:$F$13,2)),IF($M$4="C",(VLOOKUP(Y29,Vasszegezés!$E$3:$F$13,2)),(VLOOKUP(Y29,Vasszegezés!$A$3:$F$13,6))))))</f>
        <v>8</v>
      </c>
      <c r="AA29" s="178">
        <v>0</v>
      </c>
      <c r="AB29" s="179">
        <v>0</v>
      </c>
      <c r="AC29" s="296"/>
      <c r="AD29" s="293">
        <v>1</v>
      </c>
      <c r="AE29" s="294">
        <v>0</v>
      </c>
      <c r="AF29" s="295">
        <v>0</v>
      </c>
      <c r="AG29" s="12"/>
      <c r="AH29" s="4">
        <f>IF(AG29=0,0,IF(AG$26="A",(VLOOKUP(AG29,Vasszegezés!$A$3:$F$13,2)),IF(AG$26="B",(VLOOKUP(AG29,Vasszegezés!$C$3:$F$13,2)),IF($AC$4="C",(VLOOKUP(AG29,Vasszegezés!$E$3:$F$13,2)),(VLOOKUP(AG29,Vasszegezés!$A$3:$F$13,6))))))</f>
        <v>0</v>
      </c>
      <c r="AI29" s="6"/>
      <c r="AJ29" s="13"/>
      <c r="AK29">
        <f>IF(I29="",0,1)</f>
        <v>1</v>
      </c>
      <c r="AL29">
        <f>IF(M29="",0,1)</f>
        <v>1</v>
      </c>
      <c r="AM29">
        <f>IF(Q29="",0,1)</f>
        <v>1</v>
      </c>
      <c r="AN29" s="43">
        <f>IF(U29="",0,1)</f>
        <v>1</v>
      </c>
      <c r="AO29">
        <f>IF(Y29="",0,1)</f>
        <v>1</v>
      </c>
      <c r="AP29">
        <f>IF(AC29="",0,1)</f>
        <v>0</v>
      </c>
      <c r="AQ29">
        <f>IF(AG29="",0,1)</f>
        <v>0</v>
      </c>
      <c r="AR29">
        <f>SUM(AK29:AQ29)</f>
        <v>5</v>
      </c>
      <c r="AS29">
        <f>AR29*32</f>
        <v>160</v>
      </c>
      <c r="AT29">
        <v>8</v>
      </c>
    </row>
    <row r="30" spans="1:46">
      <c r="A30" s="17">
        <v>3</v>
      </c>
      <c r="B30" s="3" t="s">
        <v>36</v>
      </c>
      <c r="C30" s="214" t="s">
        <v>30</v>
      </c>
      <c r="D30" s="215"/>
      <c r="E30" s="24">
        <f>J30+N30+R30+V30+Z30+AD30+AH30</f>
        <v>81</v>
      </c>
      <c r="F30" s="37">
        <f>(K30-L30)+(O30-P30)+(S30-T30)+(W30-X30)+(AA30-AB30)+(AE30-AF30)+(AI30-AJ30)</f>
        <v>-2</v>
      </c>
      <c r="G30" s="11">
        <f>E30/$D$26*100</f>
        <v>42.1875</v>
      </c>
      <c r="H30" s="14">
        <f>IF(E30=0,0,(E30/AS30)*100)</f>
        <v>50.625</v>
      </c>
      <c r="I30" s="180">
        <v>5</v>
      </c>
      <c r="J30" s="177">
        <f>IF(I30=0,0,IF(I$26="A",(VLOOKUP(I30,Vasszegezés!$A$3:$F$13,2)),IF(I$26="B",(VLOOKUP(I30,Vasszegezés!$C$3:$F$13,2)),IF($I$4="II",(VLOOKUP(I30,Vasszegezés!$A$3:$F$13,5)),(VLOOKUP(I30,Vasszegezés!$A$3:$F$13,6))))))</f>
        <v>12</v>
      </c>
      <c r="K30" s="178">
        <v>0</v>
      </c>
      <c r="L30" s="179">
        <v>1</v>
      </c>
      <c r="M30" s="180">
        <v>5</v>
      </c>
      <c r="N30" s="177">
        <f>IF(M30=0,0,IF(M$26="A",(VLOOKUP(M30,Vasszegezés!$A$3:$F$13,2)),IF(M$26="B",(VLOOKUP(M30,Vasszegezés!$C$3:$F$13,2)),IF($M$4="C",(VLOOKUP(M30,Vasszegezés!$E$3:$F$13,2)),(VLOOKUP(M30,Vasszegezés!$A$3:$F$13,6))))))</f>
        <v>12</v>
      </c>
      <c r="O30" s="178">
        <v>0</v>
      </c>
      <c r="P30" s="179">
        <v>1</v>
      </c>
      <c r="Q30" s="180">
        <v>5</v>
      </c>
      <c r="R30" s="177">
        <f>IF(Q30=0,0,IF(Q$26="A",(VLOOKUP(Q30,Vasszegezés!$A$3:$F$13,2)),IF(Q$26="B",(VLOOKUP(Q30,Vasszegezés!$C$3:$F$13,2)),IF($I$4="II",(VLOOKUP(Q30,Vasszegezés!$A$3:$F$13,5)),(VLOOKUP(Q30,Vasszegezés!$A$3:$F$13,6))))))</f>
        <v>12</v>
      </c>
      <c r="S30" s="178">
        <v>0</v>
      </c>
      <c r="T30" s="179">
        <v>1</v>
      </c>
      <c r="U30" s="180">
        <v>1</v>
      </c>
      <c r="V30" s="177">
        <f>IF(U30=0,0,IF(U$26="A",(VLOOKUP(U30,Vasszegezés!$A$3:$F$13,2)),IF(U$26="B",(VLOOKUP(U30,Vasszegezés!$C$3:$F$13,2)),IF($M$4="C",(VLOOKUP(U30,Vasszegezés!$E$3:$F$13,2)),(VLOOKUP(U30,Vasszegezés!$A$3:$F$13,6))))))</f>
        <v>32</v>
      </c>
      <c r="W30" s="178">
        <v>3</v>
      </c>
      <c r="X30" s="179">
        <v>0</v>
      </c>
      <c r="Y30" s="180">
        <v>5</v>
      </c>
      <c r="Z30" s="177">
        <f>IF(Y30=0,0,IF(Y$26="A",(VLOOKUP(Y30,Vasszegezés!$A$3:$F$13,2)),IF(Y$26="B",(VLOOKUP(Y30,Vasszegezés!$C$3:$F$13,2)),IF($M$4="C",(VLOOKUP(Y30,Vasszegezés!$E$3:$F$13,2)),(VLOOKUP(Y30,Vasszegezés!$A$3:$F$13,6))))))</f>
        <v>12</v>
      </c>
      <c r="AA30" s="178">
        <v>0</v>
      </c>
      <c r="AB30" s="179">
        <v>1</v>
      </c>
      <c r="AC30" s="296"/>
      <c r="AD30" s="293">
        <v>1</v>
      </c>
      <c r="AE30" s="294">
        <v>0</v>
      </c>
      <c r="AF30" s="295">
        <v>1</v>
      </c>
      <c r="AG30" s="12"/>
      <c r="AH30" s="4">
        <f>IF(AG30=0,0,IF(AG$26="A",(VLOOKUP(AG30,Vasszegezés!$A$3:$F$13,2)),IF(AG$26="B",(VLOOKUP(AG30,Vasszegezés!$C$3:$F$13,2)),IF($AC$4="C",(VLOOKUP(AG30,Vasszegezés!$E$3:$F$13,2)),(VLOOKUP(AG30,Vasszegezés!$A$3:$F$13,6))))))</f>
        <v>0</v>
      </c>
      <c r="AI30" s="4"/>
      <c r="AJ30" s="78"/>
      <c r="AK30">
        <f>IF(I30="",0,1)</f>
        <v>1</v>
      </c>
      <c r="AL30">
        <f>IF(M30="",0,1)</f>
        <v>1</v>
      </c>
      <c r="AM30">
        <f>IF(Q30="",0,1)</f>
        <v>1</v>
      </c>
      <c r="AN30" s="43">
        <f>IF(U30="",0,1)</f>
        <v>1</v>
      </c>
      <c r="AO30">
        <f>IF(Y30="",0,1)</f>
        <v>1</v>
      </c>
      <c r="AP30">
        <f>IF(AC30="",0,1)</f>
        <v>0</v>
      </c>
      <c r="AQ30">
        <f>IF(AG30="",0,1)</f>
        <v>0</v>
      </c>
      <c r="AR30">
        <f>SUM(AK30:AQ30)</f>
        <v>5</v>
      </c>
      <c r="AS30">
        <f>AR30*32</f>
        <v>160</v>
      </c>
      <c r="AT30">
        <v>12</v>
      </c>
    </row>
    <row r="31" spans="1:46">
      <c r="A31" s="18">
        <v>4</v>
      </c>
      <c r="B31" s="8" t="s">
        <v>59</v>
      </c>
      <c r="C31" s="214" t="s">
        <v>30</v>
      </c>
      <c r="D31" s="215"/>
      <c r="E31" s="24">
        <f>J31+N31+R31+V31+Z31+AD31+AH31</f>
        <v>72</v>
      </c>
      <c r="F31" s="37">
        <f>(K31-L31)+(O31-P31)+(S31-T31)+(W31-X31)+(AA31-AB31)+(AE31-AF31)+(AI31-AJ31)</f>
        <v>4</v>
      </c>
      <c r="G31" s="11">
        <f>E31/$D$26*100</f>
        <v>37.5</v>
      </c>
      <c r="H31" s="14">
        <f>IF(E31=0,0,(E31/AS31)*100)</f>
        <v>75</v>
      </c>
      <c r="I31" s="180">
        <v>1</v>
      </c>
      <c r="J31" s="177">
        <f>IF(I31=0,0,IF(I$26="A",(VLOOKUP(I31,Vasszegezés!$A$3:$F$13,2)),IF(I$26="B",(VLOOKUP(I31,Vasszegezés!$C$3:$F$13,2)),IF($I$4="II",(VLOOKUP(I31,Vasszegezés!$A$3:$F$13,5)),(VLOOKUP(I31,Vasszegezés!$A$3:$F$13,6))))))</f>
        <v>32</v>
      </c>
      <c r="K31" s="178">
        <v>3</v>
      </c>
      <c r="L31" s="179">
        <v>0</v>
      </c>
      <c r="M31" s="12"/>
      <c r="N31" s="9">
        <f>IF(M31=0,0,IF(M$26="A",(VLOOKUP(M31,Vasszegezés!$A$3:$F$13,2)),IF(M$26="B",(VLOOKUP(M31,Vasszegezés!$C$3:$F$13,2)),IF($M$4="C",(VLOOKUP(M31,Vasszegezés!$E$3:$F$13,2)),(VLOOKUP(M31,Vasszegezés!$A$3:$F$13,6))))))</f>
        <v>0</v>
      </c>
      <c r="O31" s="11"/>
      <c r="P31" s="80"/>
      <c r="Q31" s="180">
        <v>2</v>
      </c>
      <c r="R31" s="177">
        <f>IF(Q31=0,0,IF(Q$26="A",(VLOOKUP(Q31,Vasszegezés!$A$3:$F$13,2)),IF(Q$26="B",(VLOOKUP(Q31,Vasszegezés!$C$3:$F$13,2)),IF($I$4="II",(VLOOKUP(Q31,Vasszegezés!$A$3:$F$13,5)),(VLOOKUP(Q31,Vasszegezés!$A$3:$F$13,6))))))</f>
        <v>24</v>
      </c>
      <c r="S31" s="178">
        <v>2</v>
      </c>
      <c r="T31" s="179">
        <v>1</v>
      </c>
      <c r="U31" s="12"/>
      <c r="V31" s="9">
        <f>IF(U31=0,0,IF(U$26="A",(VLOOKUP(U31,Vasszegezés!$A$3:$F$13,2)),IF(U$26="B",(VLOOKUP(U31,Vasszegezés!$C$3:$F$13,2)),IF($M$4="C",(VLOOKUP(U31,Vasszegezés!$E$3:$F$13,2)),(VLOOKUP(U31,Vasszegezés!$A$3:$F$13,6))))))</f>
        <v>0</v>
      </c>
      <c r="W31" s="11"/>
      <c r="X31" s="80"/>
      <c r="Y31" s="180">
        <v>3</v>
      </c>
      <c r="Z31" s="177">
        <f>IF(Y31=0,0,IF(Y$26="A",(VLOOKUP(Y31,Vasszegezés!$A$3:$F$13,2)),IF(Y$26="B",(VLOOKUP(Y31,Vasszegezés!$C$3:$F$13,2)),IF($M$4="C",(VLOOKUP(Y31,Vasszegezés!$E$3:$F$13,2)),(VLOOKUP(Y31,Vasszegezés!$A$3:$F$13,6))))))</f>
        <v>16</v>
      </c>
      <c r="AA31" s="178">
        <v>1</v>
      </c>
      <c r="AB31" s="179">
        <v>1</v>
      </c>
      <c r="AC31" s="296"/>
      <c r="AD31" s="293">
        <f>IF(AC31=0,0,IF(AC$26="A",(VLOOKUP(AC31,Vasszegezés!$A$3:$F$13,2)),IF(AC$26="B",(VLOOKUP(AC31,Vasszegezés!$C$3:$F$13,2)),IF($AC$4="C",(VLOOKUP(AC31,Vasszegezés!$E$3:$F$13,2)),(VLOOKUP(AC31,Vasszegezés!$A$3:$F$13,6))))))</f>
        <v>0</v>
      </c>
      <c r="AE31" s="294"/>
      <c r="AF31" s="295"/>
      <c r="AG31" s="12"/>
      <c r="AH31" s="4">
        <f>IF(AG31=0,0,IF(AG$26="A",(VLOOKUP(AG31,Vasszegezés!$A$3:$F$13,2)),IF(AG$26="B",(VLOOKUP(AG31,Vasszegezés!$C$3:$F$13,2)),IF($AC$4="C",(VLOOKUP(AG31,Vasszegezés!$E$3:$F$13,2)),(VLOOKUP(AG31,Vasszegezés!$A$3:$F$13,6))))))</f>
        <v>0</v>
      </c>
      <c r="AI31" s="6"/>
      <c r="AJ31" s="13"/>
      <c r="AK31">
        <f>IF(I31="",0,1)</f>
        <v>1</v>
      </c>
      <c r="AL31">
        <f>IF(M31="",0,1)</f>
        <v>0</v>
      </c>
      <c r="AM31">
        <f>IF(Q31="",0,1)</f>
        <v>1</v>
      </c>
      <c r="AN31" s="43">
        <f>IF(U31="",0,1)</f>
        <v>0</v>
      </c>
      <c r="AO31">
        <f>IF(Y31="",0,1)</f>
        <v>1</v>
      </c>
      <c r="AP31">
        <f>IF(AC31="",0,1)</f>
        <v>0</v>
      </c>
      <c r="AQ31">
        <f>IF(AG31="",0,1)</f>
        <v>0</v>
      </c>
      <c r="AR31">
        <f>SUM(AK31:AQ31)</f>
        <v>3</v>
      </c>
      <c r="AS31">
        <f>AR31*32</f>
        <v>96</v>
      </c>
      <c r="AT31">
        <v>0</v>
      </c>
    </row>
    <row r="32" spans="1:46">
      <c r="A32" s="17">
        <v>5</v>
      </c>
      <c r="B32" s="3" t="s">
        <v>55</v>
      </c>
      <c r="C32" s="214" t="s">
        <v>30</v>
      </c>
      <c r="D32" s="215"/>
      <c r="E32" s="24">
        <f>J32+N32+R32+V32+Z32+AD32+AH32</f>
        <v>61</v>
      </c>
      <c r="F32" s="37">
        <f>(K32-L32)+(O32-P32)+(S32-T32)+(W32-X32)+(AA32-AB32)+(AE32-AF32)+(AI32-AJ32)</f>
        <v>-3</v>
      </c>
      <c r="G32" s="11">
        <f>E32/$D$26*100</f>
        <v>31.770833333333332</v>
      </c>
      <c r="H32" s="14">
        <f>IF(E32=0,0,(E32/AS32)*100)</f>
        <v>38.125</v>
      </c>
      <c r="I32" s="180">
        <v>3</v>
      </c>
      <c r="J32" s="177">
        <f>IF(I32=0,0,IF(I$26="A",(VLOOKUP(I32,Vasszegezés!$A$3:$F$13,2)),IF(I$26="B",(VLOOKUP(I32,Vasszegezés!$C$3:$F$13,2)),IF($I$4="II",(VLOOKUP(I32,Vasszegezés!$A$3:$F$13,5)),(VLOOKUP(I32,Vasszegezés!$A$3:$F$13,6))))))</f>
        <v>16</v>
      </c>
      <c r="K32" s="178">
        <v>1</v>
      </c>
      <c r="L32" s="179">
        <v>1</v>
      </c>
      <c r="M32" s="180">
        <v>5</v>
      </c>
      <c r="N32" s="177">
        <f>IF(M32=0,0,IF(M$26="A",(VLOOKUP(M32,Vasszegezés!$A$3:$F$13,2)),IF(M$26="B",(VLOOKUP(M32,Vasszegezés!$C$3:$F$13,2)),IF($M$4="C",(VLOOKUP(M32,Vasszegezés!$E$3:$F$13,2)),(VLOOKUP(M32,Vasszegezés!$A$3:$F$13,6))))))</f>
        <v>12</v>
      </c>
      <c r="O32" s="178">
        <v>0</v>
      </c>
      <c r="P32" s="179">
        <v>1</v>
      </c>
      <c r="Q32" s="180">
        <v>9</v>
      </c>
      <c r="R32" s="177">
        <f>IF(Q32=0,0,IF(Q$26="A",(VLOOKUP(Q32,Vasszegezés!$A$3:$F$13,2)),IF(Q$26="B",(VLOOKUP(Q32,Vasszegezés!$C$3:$F$13,2)),IF($I$4="II",(VLOOKUP(Q32,Vasszegezés!$A$3:$F$13,5)),(VLOOKUP(Q32,Vasszegezés!$A$3:$F$13,6))))))</f>
        <v>8</v>
      </c>
      <c r="S32" s="178">
        <v>0</v>
      </c>
      <c r="T32" s="179">
        <v>0</v>
      </c>
      <c r="U32" s="180">
        <v>5</v>
      </c>
      <c r="V32" s="177">
        <f>IF(U32=0,0,IF(U$26="A",(VLOOKUP(U32,Vasszegezés!$A$3:$F$13,2)),IF(U$26="B",(VLOOKUP(U32,Vasszegezés!$C$3:$F$13,2)),IF($M$4="C",(VLOOKUP(U32,Vasszegezés!$E$3:$F$13,2)),(VLOOKUP(U32,Vasszegezés!$A$3:$F$13,6))))))</f>
        <v>12</v>
      </c>
      <c r="W32" s="178">
        <v>0</v>
      </c>
      <c r="X32" s="179">
        <v>1</v>
      </c>
      <c r="Y32" s="180">
        <v>5</v>
      </c>
      <c r="Z32" s="177">
        <f>IF(Y32=0,0,IF(Y$26="A",(VLOOKUP(Y32,Vasszegezés!$A$3:$F$13,2)),IF(Y$26="B",(VLOOKUP(Y32,Vasszegezés!$C$3:$F$13,2)),IF($M$4="C",(VLOOKUP(Y32,Vasszegezés!$E$3:$F$13,2)),(VLOOKUP(Y32,Vasszegezés!$A$3:$F$13,6))))))</f>
        <v>12</v>
      </c>
      <c r="AA32" s="178">
        <v>0</v>
      </c>
      <c r="AB32" s="179">
        <v>1</v>
      </c>
      <c r="AC32" s="296"/>
      <c r="AD32" s="293">
        <v>1</v>
      </c>
      <c r="AE32" s="294">
        <v>0</v>
      </c>
      <c r="AF32" s="295">
        <v>0</v>
      </c>
      <c r="AG32" s="12"/>
      <c r="AH32" s="4">
        <f>IF(AG32=0,0,IF(AG$26="A",(VLOOKUP(AG32,Vasszegezés!$A$3:$F$13,2)),IF(AG$26="B",(VLOOKUP(AG32,Vasszegezés!$C$3:$F$13,2)),IF($AC$4="C",(VLOOKUP(AG32,Vasszegezés!$E$3:$F$13,2)),(VLOOKUP(AG32,Vasszegezés!$A$3:$F$13,6))))))</f>
        <v>0</v>
      </c>
      <c r="AI32" s="6"/>
      <c r="AJ32" s="13"/>
      <c r="AK32">
        <f>IF(I32="",0,1)</f>
        <v>1</v>
      </c>
      <c r="AL32">
        <f>IF(M32="",0,1)</f>
        <v>1</v>
      </c>
      <c r="AM32">
        <f>IF(Q32="",0,1)</f>
        <v>1</v>
      </c>
      <c r="AN32" s="43">
        <f>IF(U32="",0,1)</f>
        <v>1</v>
      </c>
      <c r="AO32">
        <f>IF(Y32="",0,1)</f>
        <v>1</v>
      </c>
      <c r="AP32">
        <f>IF(AC32="",0,1)</f>
        <v>0</v>
      </c>
      <c r="AQ32">
        <f>IF(AG32="",0,1)</f>
        <v>0</v>
      </c>
      <c r="AR32">
        <f>SUM(AK32:AQ32)</f>
        <v>5</v>
      </c>
      <c r="AS32">
        <f>AR32*32</f>
        <v>160</v>
      </c>
      <c r="AT32">
        <v>8</v>
      </c>
    </row>
    <row r="33" spans="1:46">
      <c r="A33" s="17">
        <v>6</v>
      </c>
      <c r="B33" s="8" t="s">
        <v>44</v>
      </c>
      <c r="C33" s="214" t="s">
        <v>30</v>
      </c>
      <c r="D33" s="215"/>
      <c r="E33" s="24">
        <f>J33+N33+R33+V33+Z33+AD33+AH33</f>
        <v>60</v>
      </c>
      <c r="F33" s="37">
        <f>(K33-L33)+(O33-P33)+(S33-T33)+(W33-X33)+(AA33-AB33)+(AE33-AF33)+(AI33-AJ33)</f>
        <v>2</v>
      </c>
      <c r="G33" s="11">
        <f>E33/$D$26*100</f>
        <v>31.25</v>
      </c>
      <c r="H33" s="14">
        <f>IF(E33=0,0,(E33/AS33)*100)</f>
        <v>46.875</v>
      </c>
      <c r="I33" s="180">
        <v>5</v>
      </c>
      <c r="J33" s="177">
        <f>IF(I33=0,0,IF(I$26="A",(VLOOKUP(I33,Vasszegezés!$A$3:$F$13,2)),IF(I$26="B",(VLOOKUP(I33,Vasszegezés!$C$3:$F$13,2)),IF($I$4="II",(VLOOKUP(I33,Vasszegezés!$A$3:$F$13,5)),(VLOOKUP(I33,Vasszegezés!$A$3:$F$13,6))))))</f>
        <v>12</v>
      </c>
      <c r="K33" s="178">
        <v>0</v>
      </c>
      <c r="L33" s="179">
        <v>1</v>
      </c>
      <c r="M33" s="180">
        <v>9</v>
      </c>
      <c r="N33" s="177">
        <f>IF(M33=0,0,IF(M$26="A",(VLOOKUP(M33,Vasszegezés!$A$3:$F$13,2)),IF(M$26="B",(VLOOKUP(M33,Vasszegezés!$C$3:$F$13,2)),IF($M$4="C",(VLOOKUP(M33,Vasszegezés!$E$3:$F$13,2)),(VLOOKUP(M33,Vasszegezés!$A$3:$F$13,6))))))</f>
        <v>8</v>
      </c>
      <c r="O33" s="178">
        <v>0</v>
      </c>
      <c r="P33" s="179">
        <v>0</v>
      </c>
      <c r="Q33" s="12"/>
      <c r="R33" s="9">
        <f>IF(Q33=0,0,IF(Q$26="A",(VLOOKUP(Q33,Vasszegezés!$A$3:$F$13,2)),IF(Q$26="B",(VLOOKUP(Q33,Vasszegezés!$C$3:$F$13,2)),IF($I$4="II",(VLOOKUP(Q33,Vasszegezés!$A$3:$F$13,5)),(VLOOKUP(Q33,Vasszegezés!$A$3:$F$13,6))))))</f>
        <v>0</v>
      </c>
      <c r="S33" s="11"/>
      <c r="T33" s="80"/>
      <c r="U33" s="296"/>
      <c r="V33" s="293">
        <f>IF(U33=0,0,IF(U$26="A",(VLOOKUP(U33,Vasszegezés!$A$3:$F$13,2)),IF(U$26="B",(VLOOKUP(U33,Vasszegezés!$C$3:$F$13,2)),IF($M$4="C",(VLOOKUP(U33,Vasszegezés!$E$3:$F$13,2)),(VLOOKUP(U33,Vasszegezés!$A$3:$F$13,6))))))</f>
        <v>0</v>
      </c>
      <c r="W33" s="294"/>
      <c r="X33" s="295"/>
      <c r="Y33" s="180">
        <v>1</v>
      </c>
      <c r="Z33" s="177">
        <f>IF(Y33=0,0,IF(Y$26="A",(VLOOKUP(Y33,Vasszegezés!$A$3:$F$13,2)),IF(Y$26="B",(VLOOKUP(Y33,Vasszegezés!$C$3:$F$13,2)),IF($M$4="C",(VLOOKUP(Y33,Vasszegezés!$E$3:$F$13,2)),(VLOOKUP(Y33,Vasszegezés!$A$3:$F$13,6))))))</f>
        <v>32</v>
      </c>
      <c r="AA33" s="178">
        <v>3</v>
      </c>
      <c r="AB33" s="179">
        <v>0</v>
      </c>
      <c r="AC33" s="180">
        <v>9</v>
      </c>
      <c r="AD33" s="177">
        <f>IF(AC33=0,0,IF(AC$26="A",(VLOOKUP(AC33,Vasszegezés!$A$3:$F$13,2)),IF(AC$26="B",(VLOOKUP(AC33,Vasszegezés!$C$3:$F$13,2)),IF($AC$4="C",(VLOOKUP(AC33,Vasszegezés!$E$3:$F$13,2)),(VLOOKUP(AC33,Vasszegezés!$A$3:$F$13,6))))))</f>
        <v>8</v>
      </c>
      <c r="AE33" s="178">
        <v>0</v>
      </c>
      <c r="AF33" s="179">
        <v>0</v>
      </c>
      <c r="AG33" s="24"/>
      <c r="AH33" s="4">
        <f>IF(AG33=0,0,IF(AG$26="A",(VLOOKUP(AG33,Vasszegezés!$A$3:$F$13,2)),IF(AG$26="B",(VLOOKUP(AG33,Vasszegezés!$C$3:$F$13,2)),IF($AC$4="C",(VLOOKUP(AG33,Vasszegezés!$E$3:$F$13,2)),(VLOOKUP(AG33,Vasszegezés!$A$3:$F$13,6))))))</f>
        <v>0</v>
      </c>
      <c r="AI33" s="4"/>
      <c r="AJ33" s="78"/>
      <c r="AK33">
        <f>IF(I33="",0,1)</f>
        <v>1</v>
      </c>
      <c r="AL33">
        <f>IF(M33="",0,1)</f>
        <v>1</v>
      </c>
      <c r="AM33">
        <f>IF(Q33="",0,1)</f>
        <v>0</v>
      </c>
      <c r="AN33" s="43">
        <f>IF(U33="",0,1)</f>
        <v>0</v>
      </c>
      <c r="AO33">
        <f>IF(Y33="",0,1)</f>
        <v>1</v>
      </c>
      <c r="AP33">
        <f>IF(AC33="",0,1)</f>
        <v>1</v>
      </c>
      <c r="AQ33">
        <f>IF(AG33="",0,1)</f>
        <v>0</v>
      </c>
      <c r="AR33">
        <f>SUM(AK33:AQ33)</f>
        <v>4</v>
      </c>
      <c r="AS33">
        <f>AR33*32</f>
        <v>128</v>
      </c>
      <c r="AT33">
        <v>0</v>
      </c>
    </row>
    <row r="34" spans="1:46">
      <c r="A34" s="18">
        <v>7</v>
      </c>
      <c r="B34" s="3" t="s">
        <v>53</v>
      </c>
      <c r="C34" s="214" t="s">
        <v>30</v>
      </c>
      <c r="D34" s="215"/>
      <c r="E34" s="24">
        <f>J34+N34+R34+V34+Z34+AD34+AH34</f>
        <v>60</v>
      </c>
      <c r="F34" s="37">
        <f>(K34-L34)+(O34-P34)+(S34-T34)+(W34-X34)+(AA34-AB34)+(AE34-AF34)+(AI34-AJ34)</f>
        <v>2</v>
      </c>
      <c r="G34" s="11">
        <f>E34/$D$26*100</f>
        <v>31.25</v>
      </c>
      <c r="H34" s="14">
        <f>IF(E34=0,0,(E34/AS34)*100)</f>
        <v>46.875</v>
      </c>
      <c r="I34" s="180">
        <v>9</v>
      </c>
      <c r="J34" s="178">
        <f>IF(I34=0,0,IF(I$26="A",(VLOOKUP(I34,Vasszegezés!$A$3:$F$13,2)),IF(I$26="B",(VLOOKUP(I34,Vasszegezés!$C$3:$F$13,2)),IF($I$4="II",(VLOOKUP(I34,Vasszegezés!$A$3:$F$13,5)),(VLOOKUP(I34,Vasszegezés!$A$3:$F$13,6))))))</f>
        <v>8</v>
      </c>
      <c r="K34" s="178">
        <v>0</v>
      </c>
      <c r="L34" s="179">
        <v>0</v>
      </c>
      <c r="M34" s="12"/>
      <c r="N34" s="9">
        <f>IF(M34=0,0,IF(M$26="A",(VLOOKUP(M34,Vasszegezés!$A$3:$F$13,2)),IF(M$26="B",(VLOOKUP(M34,Vasszegezés!$C$3:$F$13,2)),IF($M$4="C",(VLOOKUP(M34,Vasszegezés!$E$3:$F$13,2)),(VLOOKUP(M34,Vasszegezés!$A$3:$F$13,6))))))</f>
        <v>0</v>
      </c>
      <c r="O34" s="11"/>
      <c r="P34" s="80"/>
      <c r="Q34" s="296"/>
      <c r="R34" s="293">
        <f>IF(Q34=0,0,IF(Q$26="A",(VLOOKUP(Q34,Vasszegezés!$A$3:$F$13,2)),IF(Q$26="B",(VLOOKUP(Q34,Vasszegezés!$C$3:$F$13,2)),IF($I$4="II",(VLOOKUP(Q34,Vasszegezés!$A$3:$F$13,5)),(VLOOKUP(Q34,Vasszegezés!$A$3:$F$13,6))))))</f>
        <v>0</v>
      </c>
      <c r="S34" s="294"/>
      <c r="T34" s="295"/>
      <c r="U34" s="180">
        <v>5</v>
      </c>
      <c r="V34" s="178">
        <f>IF(U34=0,0,IF(U$26="A",(VLOOKUP(U34,Vasszegezés!$A$3:$F$13,2)),IF(U$26="B",(VLOOKUP(U34,Vasszegezés!$C$3:$F$13,2)),IF($M$4="C",(VLOOKUP(U34,Vasszegezés!$E$3:$F$13,2)),(VLOOKUP(U34,Vasszegezés!$A$3:$F$13,6))))))</f>
        <v>12</v>
      </c>
      <c r="W34" s="178">
        <v>0</v>
      </c>
      <c r="X34" s="179">
        <v>1</v>
      </c>
      <c r="Y34" s="180">
        <v>9</v>
      </c>
      <c r="Z34" s="177">
        <f>IF(Y34=0,0,IF(Y$26="A",(VLOOKUP(Y34,Vasszegezés!$A$3:$F$13,2)),IF(Y$26="B",(VLOOKUP(Y34,Vasszegezés!$C$3:$F$13,2)),IF($M$4="C",(VLOOKUP(Y34,Vasszegezés!$E$3:$F$13,2)),(VLOOKUP(Y34,Vasszegezés!$A$3:$F$13,6))))))</f>
        <v>8</v>
      </c>
      <c r="AA34" s="178">
        <v>0</v>
      </c>
      <c r="AB34" s="179">
        <v>0</v>
      </c>
      <c r="AC34" s="180">
        <v>1</v>
      </c>
      <c r="AD34" s="177">
        <f>IF(AC34=0,0,IF(AC$26="A",(VLOOKUP(AC34,Vasszegezés!$A$3:$F$13,2)),IF(AC$26="B",(VLOOKUP(AC34,Vasszegezés!$C$3:$F$13,2)),IF($AC$4="C",(VLOOKUP(AC34,Vasszegezés!$E$3:$F$13,2)),(VLOOKUP(AC34,Vasszegezés!$A$3:$F$13,6))))))</f>
        <v>32</v>
      </c>
      <c r="AE34" s="178">
        <v>3</v>
      </c>
      <c r="AF34" s="179">
        <v>0</v>
      </c>
      <c r="AG34" s="212"/>
      <c r="AH34" s="4">
        <f>IF(AG34=0,0,IF(AG$26="A",(VLOOKUP(AG34,Vasszegezés!$A$3:$F$13,2)),IF(AG$26="B",(VLOOKUP(AG34,Vasszegezés!$C$3:$F$13,2)),IF($AC$4="C",(VLOOKUP(AG34,Vasszegezés!$E$3:$F$13,2)),(VLOOKUP(AG34,Vasszegezés!$A$3:$F$13,6))))))</f>
        <v>0</v>
      </c>
      <c r="AI34" s="45"/>
      <c r="AJ34" s="13"/>
      <c r="AK34">
        <f>IF(I34="",0,1)</f>
        <v>1</v>
      </c>
      <c r="AL34">
        <f>IF(M34="",0,1)</f>
        <v>0</v>
      </c>
      <c r="AM34">
        <f>IF(Q34="",0,1)</f>
        <v>0</v>
      </c>
      <c r="AN34" s="43">
        <f>IF(U34="",0,1)</f>
        <v>1</v>
      </c>
      <c r="AO34">
        <f>IF(Y34="",0,1)</f>
        <v>1</v>
      </c>
      <c r="AP34">
        <f>IF(AC34="",0,1)</f>
        <v>1</v>
      </c>
      <c r="AQ34">
        <f>IF(AG34="",0,1)</f>
        <v>0</v>
      </c>
      <c r="AR34">
        <f>SUM(AK34:AQ34)</f>
        <v>4</v>
      </c>
      <c r="AS34">
        <f>AR34*32</f>
        <v>128</v>
      </c>
      <c r="AT34">
        <v>0</v>
      </c>
    </row>
    <row r="35" spans="1:46">
      <c r="A35" s="17">
        <v>8</v>
      </c>
      <c r="B35" s="3" t="s">
        <v>51</v>
      </c>
      <c r="C35" s="214" t="s">
        <v>30</v>
      </c>
      <c r="D35" s="215"/>
      <c r="E35" s="24">
        <f>J35+N35+R35+V35+Z35+AD35+AH35</f>
        <v>60</v>
      </c>
      <c r="F35" s="37">
        <f>(K35-L35)+(O35-P35)+(S35-T35)+(W35-X35)+(AA35-AB35)+(AE35-AF35)+(AI35-AJ35)</f>
        <v>-3</v>
      </c>
      <c r="G35" s="11">
        <f>E35/$D$26*100</f>
        <v>31.25</v>
      </c>
      <c r="H35" s="14">
        <f>IF(E35=0,0,(E35/AS35)*100)</f>
        <v>37.5</v>
      </c>
      <c r="I35" s="180">
        <v>5</v>
      </c>
      <c r="J35" s="178">
        <f>IF(I35=0,0,IF(I$26="A",(VLOOKUP(I35,Vasszegezés!$A$3:$F$13,2)),IF(I$26="B",(VLOOKUP(I35,Vasszegezés!$C$3:$F$13,2)),IF($I$4="II",(VLOOKUP(I35,Vasszegezés!$A$3:$F$13,5)),(VLOOKUP(I35,Vasszegezés!$A$3:$F$13,6))))))</f>
        <v>12</v>
      </c>
      <c r="K35" s="178">
        <v>0</v>
      </c>
      <c r="L35" s="179">
        <v>1</v>
      </c>
      <c r="M35" s="180">
        <v>3</v>
      </c>
      <c r="N35" s="178">
        <f>IF(M35=0,0,IF(M$26="A",(VLOOKUP(M35,Vasszegezés!$A$3:$F$13,2)),IF(M$26="B",(VLOOKUP(M35,Vasszegezés!$C$3:$F$13,2)),IF($M$4="C",(VLOOKUP(M35,Vasszegezés!$E$3:$F$13,2)),(VLOOKUP(M35,Vasszegezés!$A$3:$F$13,6))))))</f>
        <v>16</v>
      </c>
      <c r="O35" s="178">
        <v>1</v>
      </c>
      <c r="P35" s="179">
        <v>1</v>
      </c>
      <c r="Q35" s="180">
        <v>5</v>
      </c>
      <c r="R35" s="177">
        <f>IF(Q35=0,0,IF(Q$26="A",(VLOOKUP(Q35,Vasszegezés!$A$3:$F$13,2)),IF(Q$26="B",(VLOOKUP(Q35,Vasszegezés!$C$3:$F$13,2)),IF($I$4="II",(VLOOKUP(Q35,Vasszegezés!$A$3:$F$13,5)),(VLOOKUP(Q35,Vasszegezés!$A$3:$F$13,6))))))</f>
        <v>12</v>
      </c>
      <c r="S35" s="178">
        <v>0</v>
      </c>
      <c r="T35" s="179">
        <v>1</v>
      </c>
      <c r="U35" s="180">
        <v>5</v>
      </c>
      <c r="V35" s="177">
        <f>IF(U35=0,0,IF(U$26="A",(VLOOKUP(U35,Vasszegezés!$A$3:$F$13,2)),IF(U$26="B",(VLOOKUP(U35,Vasszegezés!$C$3:$F$13,2)),IF($M$4="C",(VLOOKUP(U35,Vasszegezés!$E$3:$F$13,2)),(VLOOKUP(U35,Vasszegezés!$A$3:$F$13,6))))))</f>
        <v>12</v>
      </c>
      <c r="W35" s="178">
        <v>0</v>
      </c>
      <c r="X35" s="179">
        <v>1</v>
      </c>
      <c r="Y35" s="180">
        <v>9</v>
      </c>
      <c r="Z35" s="177">
        <f>IF(Y35=0,0,IF(Y$26="A",(VLOOKUP(Y35,Vasszegezés!$A$3:$F$13,2)),IF(Y$26="B",(VLOOKUP(Y35,Vasszegezés!$C$3:$F$13,2)),IF($M$4="C",(VLOOKUP(Y35,Vasszegezés!$E$3:$F$13,2)),(VLOOKUP(Y35,Vasszegezés!$A$3:$F$13,6))))))</f>
        <v>8</v>
      </c>
      <c r="AA35" s="178">
        <v>0</v>
      </c>
      <c r="AB35" s="179">
        <v>0</v>
      </c>
      <c r="AC35" s="296"/>
      <c r="AD35" s="293">
        <f>IF(AC35=0,0,IF(AC$26="A",(VLOOKUP(AC35,Vasszegezés!$A$3:$F$13,2)),IF(AC$26="B",(VLOOKUP(AC35,Vasszegezés!$C$3:$F$13,2)),IF($AC$4="C",(VLOOKUP(AC35,Vasszegezés!$E$3:$F$13,2)),(VLOOKUP(AC35,Vasszegezés!$A$3:$F$13,6))))))</f>
        <v>0</v>
      </c>
      <c r="AE35" s="294"/>
      <c r="AF35" s="295"/>
      <c r="AG35" s="12"/>
      <c r="AH35" s="4">
        <f>IF(AG35=0,0,IF(AG$26="A",(VLOOKUP(AG35,Vasszegezés!$A$3:$F$13,2)),IF(AG$26="B",(VLOOKUP(AG35,Vasszegezés!$C$3:$F$13,2)),IF($AC$4="C",(VLOOKUP(AG35,Vasszegezés!$E$3:$F$13,2)),(VLOOKUP(AG35,Vasszegezés!$A$3:$F$13,6))))))</f>
        <v>0</v>
      </c>
      <c r="AI35" s="6"/>
      <c r="AJ35" s="13"/>
      <c r="AK35">
        <f>IF(I35="",0,1)</f>
        <v>1</v>
      </c>
      <c r="AL35">
        <f>IF(M35="",0,1)</f>
        <v>1</v>
      </c>
      <c r="AM35">
        <f>IF(Q35="",0,1)</f>
        <v>1</v>
      </c>
      <c r="AN35" s="43">
        <f>IF(U35="",0,1)</f>
        <v>1</v>
      </c>
      <c r="AO35">
        <f>IF(Y35="",0,1)</f>
        <v>1</v>
      </c>
      <c r="AP35">
        <f>IF(AC35="",0,1)</f>
        <v>0</v>
      </c>
      <c r="AQ35">
        <f>IF(AG35="",0,1)</f>
        <v>0</v>
      </c>
      <c r="AR35">
        <f>SUM(AK35:AQ35)</f>
        <v>5</v>
      </c>
      <c r="AS35">
        <f>AR35*32</f>
        <v>160</v>
      </c>
      <c r="AT35">
        <v>0</v>
      </c>
    </row>
    <row r="36" spans="1:46">
      <c r="A36" s="17">
        <v>9</v>
      </c>
      <c r="B36" s="3" t="s">
        <v>54</v>
      </c>
      <c r="C36" s="214" t="s">
        <v>30</v>
      </c>
      <c r="D36" s="215"/>
      <c r="E36" s="24">
        <f>J36+N36+R36+V36+Z36+AD36+AH36</f>
        <v>60</v>
      </c>
      <c r="F36" s="37">
        <f>(K36-L36)+(O36-P36)+(S36-T36)+(W36-X36)+(AA36-AB36)+(AE36-AF36)+(AI36-AJ36)</f>
        <v>-1</v>
      </c>
      <c r="G36" s="11">
        <f>E36/$D$26*100</f>
        <v>31.25</v>
      </c>
      <c r="H36" s="14">
        <f>IF(E36=0,0,(E36/AS36)*100)</f>
        <v>37.5</v>
      </c>
      <c r="I36" s="180">
        <v>9</v>
      </c>
      <c r="J36" s="178">
        <f>IF(I36=0,0,IF(I$26="A",(VLOOKUP(I36,Vasszegezés!$A$3:$F$13,2)),IF(I$26="B",(VLOOKUP(I36,Vasszegezés!$C$3:$F$13,2)),IF($I$4="II",(VLOOKUP(I36,Vasszegezés!$A$3:$F$13,5)),(VLOOKUP(I36,Vasszegezés!$A$3:$F$13,6))))))</f>
        <v>8</v>
      </c>
      <c r="K36" s="178">
        <v>0</v>
      </c>
      <c r="L36" s="179">
        <v>0</v>
      </c>
      <c r="M36" s="180">
        <v>3</v>
      </c>
      <c r="N36" s="178">
        <f>IF(M36=0,0,IF(M$26="A",(VLOOKUP(M36,Vasszegezés!$A$3:$F$13,2)),IF(M$26="B",(VLOOKUP(M36,Vasszegezés!$C$3:$F$13,2)),IF($M$4="C",(VLOOKUP(M36,Vasszegezés!$E$3:$F$13,2)),(VLOOKUP(M36,Vasszegezés!$A$3:$F$13,6))))))</f>
        <v>16</v>
      </c>
      <c r="O36" s="178">
        <v>1</v>
      </c>
      <c r="P36" s="179">
        <v>1</v>
      </c>
      <c r="Q36" s="180">
        <v>3</v>
      </c>
      <c r="R36" s="178">
        <f>IF(Q36=0,0,IF(Q$26="A",(VLOOKUP(Q36,Vasszegezés!$A$3:$F$13,2)),IF(Q$26="B",(VLOOKUP(Q36,Vasszegezés!$C$3:$F$13,2)),IF($I$4="II",(VLOOKUP(Q36,Vasszegezés!$A$3:$F$13,5)),(VLOOKUP(Q36,Vasszegezés!$A$3:$F$13,6))))))</f>
        <v>16</v>
      </c>
      <c r="S36" s="178">
        <v>1</v>
      </c>
      <c r="T36" s="179">
        <v>1</v>
      </c>
      <c r="U36" s="180">
        <v>9</v>
      </c>
      <c r="V36" s="178">
        <f>IF(U36=0,0,IF(U$26="A",(VLOOKUP(U36,Vasszegezés!$A$3:$F$13,2)),IF(U$26="B",(VLOOKUP(U36,Vasszegezés!$C$3:$F$13,2)),IF($M$4="C",(VLOOKUP(U36,Vasszegezés!$E$3:$F$13,2)),(VLOOKUP(U36,Vasszegezés!$A$3:$F$13,6))))))</f>
        <v>8</v>
      </c>
      <c r="W36" s="178">
        <v>0</v>
      </c>
      <c r="X36" s="179">
        <v>0</v>
      </c>
      <c r="Y36" s="296"/>
      <c r="Z36" s="293">
        <f>IF(Y36=0,0,IF(Y$26="A",(VLOOKUP(Y36,Vasszegezés!$A$3:$F$13,2)),IF(Y$26="B",(VLOOKUP(Y36,Vasszegezés!$C$3:$F$13,2)),IF($M$4="C",(VLOOKUP(Y36,Vasszegezés!$E$3:$F$13,2)),(VLOOKUP(Y36,Vasszegezés!$A$3:$F$13,6))))))</f>
        <v>0</v>
      </c>
      <c r="AA36" s="294"/>
      <c r="AB36" s="295"/>
      <c r="AC36" s="180">
        <v>5</v>
      </c>
      <c r="AD36" s="177">
        <f>IF(AC36=0,0,IF(AC$26="A",(VLOOKUP(AC36,Vasszegezés!$A$3:$F$13,2)),IF(AC$26="B",(VLOOKUP(AC36,Vasszegezés!$C$3:$F$13,2)),IF($AC$4="C",(VLOOKUP(AC36,Vasszegezés!$E$3:$F$13,2)),(VLOOKUP(AC36,Vasszegezés!$A$3:$F$13,6))))))</f>
        <v>12</v>
      </c>
      <c r="AE36" s="178">
        <v>0</v>
      </c>
      <c r="AF36" s="179">
        <v>1</v>
      </c>
      <c r="AG36" s="12"/>
      <c r="AH36" s="4">
        <f>IF(AG36=0,0,IF(AG$26="A",(VLOOKUP(AG36,Vasszegezés!$A$3:$F$13,2)),IF(AG$26="B",(VLOOKUP(AG36,Vasszegezés!$C$3:$F$13,2)),IF($AC$4="C",(VLOOKUP(AG36,Vasszegezés!$E$3:$F$13,2)),(VLOOKUP(AG36,Vasszegezés!$A$3:$F$13,6))))))</f>
        <v>0</v>
      </c>
      <c r="AI36" s="6"/>
      <c r="AJ36" s="13"/>
      <c r="AK36">
        <f>IF(I36="",0,1)</f>
        <v>1</v>
      </c>
      <c r="AL36">
        <f>IF(M36="",0,1)</f>
        <v>1</v>
      </c>
      <c r="AM36">
        <f>IF(Q36="",0,1)</f>
        <v>1</v>
      </c>
      <c r="AN36" s="43">
        <f>IF(U36="",0,1)</f>
        <v>1</v>
      </c>
      <c r="AO36">
        <f>IF(Y36="",0,1)</f>
        <v>0</v>
      </c>
      <c r="AP36">
        <f>IF(AC36="",0,1)</f>
        <v>1</v>
      </c>
      <c r="AQ36">
        <f>IF(AG36="",0,1)</f>
        <v>0</v>
      </c>
      <c r="AR36">
        <f>SUM(AK36:AQ36)</f>
        <v>5</v>
      </c>
      <c r="AS36">
        <f>AR36*32</f>
        <v>160</v>
      </c>
      <c r="AT36">
        <v>0</v>
      </c>
    </row>
    <row r="37" spans="1:46">
      <c r="A37" s="18">
        <v>10</v>
      </c>
      <c r="B37" s="3" t="s">
        <v>58</v>
      </c>
      <c r="C37" s="214" t="s">
        <v>30</v>
      </c>
      <c r="D37" s="215"/>
      <c r="E37" s="24">
        <f>J37+N37+R37+V37+Z37+AD37+AH37</f>
        <v>56</v>
      </c>
      <c r="F37" s="37">
        <f>(K37-L37)+(O37-P37)+(S37-T37)+(W37-X37)+(AA37-AB37)+(AE37-AF37)+(AI37-AJ37)</f>
        <v>-2</v>
      </c>
      <c r="G37" s="11">
        <f>E37/$D$26*100</f>
        <v>29.166666666666668</v>
      </c>
      <c r="H37" s="14">
        <f>IF(E37=0,0,(E37/AS37)*100)</f>
        <v>35</v>
      </c>
      <c r="I37" s="180">
        <v>5</v>
      </c>
      <c r="J37" s="177">
        <f>IF(I37=0,0,IF(I$26="A",(VLOOKUP(I37,Vasszegezés!$A$3:$F$13,2)),IF(I$26="B",(VLOOKUP(I37,Vasszegezés!$C$3:$F$13,2)),IF($I$4="II",(VLOOKUP(I37,Vasszegezés!$A$3:$F$13,5)),(VLOOKUP(I37,Vasszegezés!$A$3:$F$13,6))))))</f>
        <v>12</v>
      </c>
      <c r="K37" s="178">
        <v>0</v>
      </c>
      <c r="L37" s="179">
        <v>1</v>
      </c>
      <c r="M37" s="180">
        <v>9</v>
      </c>
      <c r="N37" s="177">
        <f>IF(M37=0,0,IF(M$26="A",(VLOOKUP(M37,Vasszegezés!$A$3:$F$13,2)),IF(M$26="B",(VLOOKUP(M37,Vasszegezés!$C$3:$F$13,2)),IF($M$4="C",(VLOOKUP(M37,Vasszegezés!$E$3:$F$13,2)),(VLOOKUP(M37,Vasszegezés!$A$3:$F$13,6))))))</f>
        <v>8</v>
      </c>
      <c r="O37" s="178">
        <v>0</v>
      </c>
      <c r="P37" s="179">
        <v>0</v>
      </c>
      <c r="Q37" s="180">
        <v>5</v>
      </c>
      <c r="R37" s="178">
        <f>IF(Q37=0,0,IF(Q$26="A",(VLOOKUP(Q37,Vasszegezés!$A$3:$F$13,2)),IF(Q$26="B",(VLOOKUP(Q37,Vasszegezés!$C$3:$F$13,2)),IF($I$4="II",(VLOOKUP(Q37,Vasszegezés!$A$3:$F$13,5)),(VLOOKUP(Q37,Vasszegezés!$A$3:$F$13,6))))))</f>
        <v>12</v>
      </c>
      <c r="S37" s="178">
        <v>0</v>
      </c>
      <c r="T37" s="179">
        <v>1</v>
      </c>
      <c r="U37" s="180">
        <v>9</v>
      </c>
      <c r="V37" s="178">
        <f>IF(U37=0,0,IF(U$26="A",(VLOOKUP(U37,Vasszegezés!$A$3:$F$13,2)),IF(U$26="B",(VLOOKUP(U37,Vasszegezés!$C$3:$F$13,2)),IF($M$4="C",(VLOOKUP(U37,Vasszegezés!$E$3:$F$13,2)),(VLOOKUP(U37,Vasszegezés!$A$3:$F$13,6))))))</f>
        <v>8</v>
      </c>
      <c r="W37" s="178">
        <v>0</v>
      </c>
      <c r="X37" s="179">
        <v>0</v>
      </c>
      <c r="Y37" s="296"/>
      <c r="Z37" s="293">
        <f>IF(Y37=0,0,IF(Y$26="A",(VLOOKUP(Y37,Vasszegezés!$A$3:$F$13,2)),IF(Y$26="B",(VLOOKUP(Y37,Vasszegezés!$C$3:$F$13,2)),IF($M$4="C",(VLOOKUP(Y37,Vasszegezés!$E$3:$F$13,2)),(VLOOKUP(Y37,Vasszegezés!$A$3:$F$13,6))))))</f>
        <v>0</v>
      </c>
      <c r="AA37" s="294"/>
      <c r="AB37" s="295"/>
      <c r="AC37" s="180">
        <v>3</v>
      </c>
      <c r="AD37" s="177">
        <f>IF(AC37=0,0,IF(AC$26="A",(VLOOKUP(AC37,Vasszegezés!$A$3:$F$13,2)),IF(AC$26="B",(VLOOKUP(AC37,Vasszegezés!$C$3:$F$13,2)),IF($AC$4="C",(VLOOKUP(AC37,Vasszegezés!$E$3:$F$13,2)),(VLOOKUP(AC37,Vasszegezés!$A$3:$F$13,6))))))</f>
        <v>16</v>
      </c>
      <c r="AE37" s="178">
        <v>1</v>
      </c>
      <c r="AF37" s="179">
        <v>1</v>
      </c>
      <c r="AG37" s="212"/>
      <c r="AH37" s="4">
        <f>IF(AG37=0,0,IF(AG$26="A",(VLOOKUP(AG37,Vasszegezés!$A$3:$F$13,2)),IF(AG$26="B",(VLOOKUP(AG37,Vasszegezés!$C$3:$F$13,2)),IF($AC$4="C",(VLOOKUP(AG37,Vasszegezés!$E$3:$F$13,2)),(VLOOKUP(AG37,Vasszegezés!$A$3:$F$13,6))))))</f>
        <v>0</v>
      </c>
      <c r="AI37" s="45"/>
      <c r="AJ37" s="13"/>
      <c r="AK37">
        <f>IF(I37="",0,1)</f>
        <v>1</v>
      </c>
      <c r="AL37">
        <f>IF(M37="",0,1)</f>
        <v>1</v>
      </c>
      <c r="AM37">
        <f>IF(Q37="",0,1)</f>
        <v>1</v>
      </c>
      <c r="AN37" s="43">
        <f>IF(U37="",0,1)</f>
        <v>1</v>
      </c>
      <c r="AO37">
        <f>IF(Y37="",0,1)</f>
        <v>0</v>
      </c>
      <c r="AP37">
        <f>IF(AC37="",0,1)</f>
        <v>1</v>
      </c>
      <c r="AQ37">
        <f>IF(AG37="",0,1)</f>
        <v>0</v>
      </c>
      <c r="AR37">
        <f>SUM(AK37:AQ37)</f>
        <v>5</v>
      </c>
      <c r="AS37">
        <f>AR37*32</f>
        <v>160</v>
      </c>
      <c r="AT37">
        <v>0</v>
      </c>
    </row>
    <row r="38" spans="1:46">
      <c r="A38" s="17">
        <v>11</v>
      </c>
      <c r="B38" s="3" t="s">
        <v>35</v>
      </c>
      <c r="C38" s="214" t="s">
        <v>30</v>
      </c>
      <c r="D38" s="215"/>
      <c r="E38" s="24">
        <f>J38+N38+R38+V38+Z38+AD38+AH38</f>
        <v>48</v>
      </c>
      <c r="F38" s="37">
        <f>(K38-L38)+(O38-P38)+(S38-T38)+(W38-X38)+(AA38-AB38)+(AE38-AF38)+(AI38-AJ38)</f>
        <v>1</v>
      </c>
      <c r="G38" s="11">
        <f>E38/$D$26*100</f>
        <v>25</v>
      </c>
      <c r="H38" s="14">
        <f>IF(E38=0,0,(E38/AS38)*100)</f>
        <v>37.5</v>
      </c>
      <c r="I38" s="180">
        <v>9</v>
      </c>
      <c r="J38" s="177">
        <f>IF(I38=0,0,IF(I$26="A",(VLOOKUP(I38,Vasszegezés!$A$3:$F$13,2)),IF(I$26="B",(VLOOKUP(I38,Vasszegezés!$C$3:$F$13,2)),IF($I$4="II",(VLOOKUP(I38,Vasszegezés!$A$3:$F$13,5)),(VLOOKUP(I38,Vasszegezés!$A$3:$F$13,6))))))</f>
        <v>8</v>
      </c>
      <c r="K38" s="178">
        <v>0</v>
      </c>
      <c r="L38" s="179">
        <v>0</v>
      </c>
      <c r="M38" s="180">
        <v>9</v>
      </c>
      <c r="N38" s="177">
        <f>IF(M38=0,0,IF(M$26="A",(VLOOKUP(M38,Vasszegezés!$A$3:$F$13,2)),IF(M$26="B",(VLOOKUP(M38,Vasszegezés!$C$3:$F$13,2)),IF($M$4="C",(VLOOKUP(M38,Vasszegezés!$E$3:$F$13,2)),(VLOOKUP(M38,Vasszegezés!$A$3:$F$13,6))))))</f>
        <v>8</v>
      </c>
      <c r="O38" s="178">
        <v>0</v>
      </c>
      <c r="P38" s="179">
        <v>0</v>
      </c>
      <c r="Q38" s="12"/>
      <c r="R38" s="11">
        <f>IF(Q38=0,0,IF(Q$26="A",(VLOOKUP(Q38,Vasszegezés!$A$3:$F$13,2)),IF(Q$26="B",(VLOOKUP(Q38,Vasszegezés!$C$3:$F$13,2)),IF($I$4="II",(VLOOKUP(Q38,Vasszegezés!$A$3:$F$13,5)),(VLOOKUP(Q38,Vasszegezés!$A$3:$F$13,6))))))</f>
        <v>0</v>
      </c>
      <c r="S38" s="11"/>
      <c r="T38" s="80"/>
      <c r="U38" s="180">
        <v>2</v>
      </c>
      <c r="V38" s="178">
        <f>IF(U38=0,0,IF(U$26="A",(VLOOKUP(U38,Vasszegezés!$A$3:$F$13,2)),IF(U$26="B",(VLOOKUP(U38,Vasszegezés!$C$3:$F$13,2)),IF($M$4="C",(VLOOKUP(U38,Vasszegezés!$E$3:$F$13,2)),(VLOOKUP(U38,Vasszegezés!$A$3:$F$13,6))))))</f>
        <v>24</v>
      </c>
      <c r="W38" s="178">
        <v>2</v>
      </c>
      <c r="X38" s="179">
        <v>1</v>
      </c>
      <c r="Y38" s="297"/>
      <c r="Z38" s="293">
        <f>IF(Y38=0,0,IF(Y$26="A",(VLOOKUP(Y38,Vasszegezés!$A$3:$F$13,2)),IF(Y$26="B",(VLOOKUP(Y38,Vasszegezés!$C$3:$F$13,2)),IF($M$4="C",(VLOOKUP(Y38,Vasszegezés!$E$3:$F$13,2)),(VLOOKUP(Y38,Vasszegezés!$A$3:$F$13,6))))))</f>
        <v>0</v>
      </c>
      <c r="AA38" s="298"/>
      <c r="AB38" s="299"/>
      <c r="AC38" s="180">
        <v>9</v>
      </c>
      <c r="AD38" s="177">
        <f>IF(AC38=0,0,IF(AC$26="A",(VLOOKUP(AC38,Vasszegezés!$A$3:$F$13,2)),IF(AC$26="B",(VLOOKUP(AC38,Vasszegezés!$C$3:$F$13,2)),IF($AC$4="C",(VLOOKUP(AC38,Vasszegezés!$E$3:$F$13,2)),(VLOOKUP(AC38,Vasszegezés!$A$3:$F$13,6))))))</f>
        <v>8</v>
      </c>
      <c r="AE38" s="178">
        <v>0</v>
      </c>
      <c r="AF38" s="179">
        <v>0</v>
      </c>
      <c r="AG38" s="212"/>
      <c r="AH38" s="4">
        <f>IF(AG38=0,0,IF(AG$26="A",(VLOOKUP(AG38,Vasszegezés!$A$3:$F$13,2)),IF(AG$26="B",(VLOOKUP(AG38,Vasszegezés!$C$3:$F$13,2)),IF($AC$4="C",(VLOOKUP(AG38,Vasszegezés!$E$3:$F$13,2)),(VLOOKUP(AG38,Vasszegezés!$A$3:$F$13,6))))))</f>
        <v>0</v>
      </c>
      <c r="AI38" s="45"/>
      <c r="AJ38" s="13"/>
      <c r="AK38">
        <f>IF(I38="",0,1)</f>
        <v>1</v>
      </c>
      <c r="AL38">
        <f>IF(M38="",0,1)</f>
        <v>1</v>
      </c>
      <c r="AM38">
        <f>IF(Q38="",0,1)</f>
        <v>0</v>
      </c>
      <c r="AN38" s="43">
        <f>IF(U38="",0,1)</f>
        <v>1</v>
      </c>
      <c r="AO38">
        <f>IF(Y38="",0,1)</f>
        <v>0</v>
      </c>
      <c r="AP38">
        <f>IF(AC38="",0,1)</f>
        <v>1</v>
      </c>
      <c r="AQ38">
        <f>IF(AG38="",0,1)</f>
        <v>0</v>
      </c>
      <c r="AR38">
        <f>SUM(AK38:AQ38)</f>
        <v>4</v>
      </c>
      <c r="AS38">
        <f>AR38*32</f>
        <v>128</v>
      </c>
      <c r="AT38">
        <v>0</v>
      </c>
    </row>
    <row r="39" spans="1:46">
      <c r="A39" s="17">
        <v>12</v>
      </c>
      <c r="B39" s="3" t="s">
        <v>49</v>
      </c>
      <c r="C39" s="214" t="s">
        <v>30</v>
      </c>
      <c r="D39" s="215"/>
      <c r="E39" s="24">
        <f>J39+N39+R39+V39+Z39+AD39+AH39</f>
        <v>41</v>
      </c>
      <c r="F39" s="37">
        <f>(K39-L39)+(O39-P39)+(S39-T39)+(W39-X39)+(AA39-AB39)+(AE39-AF39)+(AI39-AJ39)</f>
        <v>0</v>
      </c>
      <c r="G39" s="11">
        <f>E39/$D$26*100</f>
        <v>21.354166666666664</v>
      </c>
      <c r="H39" s="14">
        <f>IF(E39=0,0,(E39/AS39)*100)</f>
        <v>25.624999999999996</v>
      </c>
      <c r="I39" s="180">
        <v>9</v>
      </c>
      <c r="J39" s="178">
        <f>IF(I39=0,0,IF(I$26="A",(VLOOKUP(I39,Vasszegezés!$A$3:$F$13,2)),IF(I$26="B",(VLOOKUP(I39,Vasszegezés!$C$3:$F$13,2)),IF($I$4="II",(VLOOKUP(I39,Vasszegezés!$A$3:$F$13,5)),(VLOOKUP(I39,Vasszegezés!$A$3:$F$13,6))))))</f>
        <v>8</v>
      </c>
      <c r="K39" s="178">
        <v>0</v>
      </c>
      <c r="L39" s="179">
        <v>0</v>
      </c>
      <c r="M39" s="180">
        <v>9</v>
      </c>
      <c r="N39" s="178">
        <f>IF(M39=0,0,IF(M$26="A",(VLOOKUP(M39,Vasszegezés!$A$3:$F$13,2)),IF(M$26="B",(VLOOKUP(M39,Vasszegezés!$C$3:$F$13,2)),IF($M$4="C",(VLOOKUP(M39,Vasszegezés!$E$3:$F$13,2)),(VLOOKUP(M39,Vasszegezés!$A$3:$F$13,6))))))</f>
        <v>8</v>
      </c>
      <c r="O39" s="178">
        <v>0</v>
      </c>
      <c r="P39" s="179">
        <v>0</v>
      </c>
      <c r="Q39" s="180">
        <v>9</v>
      </c>
      <c r="R39" s="178">
        <f>IF(Q39=0,0,IF(Q$26="A",(VLOOKUP(Q39,Vasszegezés!$A$3:$F$13,2)),IF(Q$26="B",(VLOOKUP(Q39,Vasszegezés!$C$3:$F$13,2)),IF($I$4="II",(VLOOKUP(Q39,Vasszegezés!$A$3:$F$13,5)),(VLOOKUP(Q39,Vasszegezés!$A$3:$F$13,6))))))</f>
        <v>8</v>
      </c>
      <c r="S39" s="178">
        <v>0</v>
      </c>
      <c r="T39" s="179">
        <v>0</v>
      </c>
      <c r="U39" s="180">
        <v>9</v>
      </c>
      <c r="V39" s="178">
        <f>IF(U39=0,0,IF(U$26="A",(VLOOKUP(U39,Vasszegezés!$A$3:$F$13,2)),IF(U$26="B",(VLOOKUP(U39,Vasszegezés!$C$3:$F$13,2)),IF($M$4="C",(VLOOKUP(U39,Vasszegezés!$E$3:$F$13,2)),(VLOOKUP(U39,Vasszegezés!$A$3:$F$13,6))))))</f>
        <v>8</v>
      </c>
      <c r="W39" s="178">
        <v>0</v>
      </c>
      <c r="X39" s="179">
        <v>0</v>
      </c>
      <c r="Y39" s="180">
        <v>9</v>
      </c>
      <c r="Z39" s="177">
        <f>IF(Y39=0,0,IF(Y$26="A",(VLOOKUP(Y39,Vasszegezés!$A$3:$F$13,2)),IF(Y$26="B",(VLOOKUP(Y39,Vasszegezés!$C$3:$F$13,2)),IF($M$4="C",(VLOOKUP(Y39,Vasszegezés!$E$3:$F$13,2)),(VLOOKUP(Y39,Vasszegezés!$A$3:$F$13,6))))))</f>
        <v>8</v>
      </c>
      <c r="AA39" s="178">
        <v>0</v>
      </c>
      <c r="AB39" s="179">
        <v>0</v>
      </c>
      <c r="AC39" s="296"/>
      <c r="AD39" s="293">
        <v>1</v>
      </c>
      <c r="AE39" s="294">
        <v>0</v>
      </c>
      <c r="AF39" s="295">
        <v>0</v>
      </c>
      <c r="AG39" s="212"/>
      <c r="AH39" s="4">
        <f>IF(AG39=0,0,IF(AG$26="A",(VLOOKUP(AG39,Vasszegezés!$A$3:$F$13,2)),IF(AG$26="B",(VLOOKUP(AG39,Vasszegezés!$C$3:$F$13,2)),IF($AC$4="C",(VLOOKUP(AG39,Vasszegezés!$E$3:$F$13,2)),(VLOOKUP(AG39,Vasszegezés!$A$3:$F$13,6))))))</f>
        <v>0</v>
      </c>
      <c r="AI39" s="45"/>
      <c r="AJ39" s="13"/>
      <c r="AK39">
        <f>IF(I39="",0,1)</f>
        <v>1</v>
      </c>
      <c r="AL39">
        <f>IF(M39="",0,1)</f>
        <v>1</v>
      </c>
      <c r="AM39">
        <f>IF(Q39="",0,1)</f>
        <v>1</v>
      </c>
      <c r="AN39" s="43">
        <f>IF(U39="",0,1)</f>
        <v>1</v>
      </c>
      <c r="AO39">
        <f>IF(Y39="",0,1)</f>
        <v>1</v>
      </c>
      <c r="AP39">
        <f>IF(AC39="",0,1)</f>
        <v>0</v>
      </c>
      <c r="AQ39">
        <f>IF(AG39="",0,1)</f>
        <v>0</v>
      </c>
      <c r="AR39">
        <f>SUM(AK39:AQ39)</f>
        <v>5</v>
      </c>
      <c r="AS39">
        <f>AR39*32</f>
        <v>160</v>
      </c>
      <c r="AT39">
        <v>8</v>
      </c>
    </row>
    <row r="40" spans="1:46">
      <c r="A40" s="18">
        <v>13</v>
      </c>
      <c r="B40" s="3" t="s">
        <v>85</v>
      </c>
      <c r="C40" s="214" t="s">
        <v>30</v>
      </c>
      <c r="D40" s="215"/>
      <c r="E40" s="24">
        <f>J40+N40+R40+V40+Z40+AD40+AH40</f>
        <v>40</v>
      </c>
      <c r="F40" s="37">
        <f>(K40-L40)+(O40-P40)+(S40-T40)+(W40-X40)+(AA40-AB40)+(AE40-AF40)+(AI40-AJ40)</f>
        <v>-2</v>
      </c>
      <c r="G40" s="11">
        <f>E40/$D$26*100</f>
        <v>20.833333333333336</v>
      </c>
      <c r="H40" s="14">
        <f>IF(E40=0,0,(E40/AS40)*100)</f>
        <v>31.25</v>
      </c>
      <c r="I40" s="12"/>
      <c r="J40" s="9">
        <f>IF(I40=0,0,IF(I$26="A",(VLOOKUP(I40,Vasszegezés!$A$3:$F$13,2)),IF(I$26="B",(VLOOKUP(I40,Vasszegezés!$C$3:$F$13,2)),IF($I$4="II",(VLOOKUP(I40,Vasszegezés!$A$3:$F$13,5)),(VLOOKUP(I40,Vasszegezés!$A$3:$F$13,6))))))</f>
        <v>0</v>
      </c>
      <c r="K40" s="11"/>
      <c r="L40" s="80"/>
      <c r="M40" s="296"/>
      <c r="N40" s="293">
        <f>IF(M40=0,0,IF(M$26="A",(VLOOKUP(M40,Vasszegezés!$A$3:$F$13,2)),IF(M$26="B",(VLOOKUP(M40,Vasszegezés!$C$3:$F$13,2)),IF($M$4="C",(VLOOKUP(M40,Vasszegezés!$E$3:$F$13,2)),(VLOOKUP(M40,Vasszegezés!$A$3:$F$13,6))))))</f>
        <v>0</v>
      </c>
      <c r="O40" s="294"/>
      <c r="P40" s="295"/>
      <c r="Q40" s="180">
        <v>9</v>
      </c>
      <c r="R40" s="178">
        <f>IF(Q40=0,0,IF(Q$26="A",(VLOOKUP(Q40,Vasszegezés!$A$3:$F$13,2)),IF(Q$26="B",(VLOOKUP(Q40,Vasszegezés!$C$3:$F$13,2)),IF($I$4="II",(VLOOKUP(Q40,Vasszegezés!$A$3:$F$13,5)),(VLOOKUP(Q40,Vasszegezés!$A$3:$F$13,6))))))</f>
        <v>8</v>
      </c>
      <c r="S40" s="178">
        <v>0</v>
      </c>
      <c r="T40" s="179">
        <v>0</v>
      </c>
      <c r="U40" s="180">
        <v>5</v>
      </c>
      <c r="V40" s="178">
        <f>IF(U40=0,0,IF(U$26="A",(VLOOKUP(U40,Vasszegezés!$A$3:$F$13,2)),IF(U$26="B",(VLOOKUP(U40,Vasszegezés!$C$3:$F$13,2)),IF($M$4="C",(VLOOKUP(U40,Vasszegezés!$E$3:$F$13,2)),(VLOOKUP(U40,Vasszegezés!$A$3:$F$13,6))))))</f>
        <v>12</v>
      </c>
      <c r="W40" s="178">
        <v>0</v>
      </c>
      <c r="X40" s="179">
        <v>1</v>
      </c>
      <c r="Y40" s="180">
        <v>9</v>
      </c>
      <c r="Z40" s="177">
        <f>IF(Y40=0,0,IF(Y$26="A",(VLOOKUP(Y40,Vasszegezés!$A$3:$F$13,2)),IF(Y$26="B",(VLOOKUP(Y40,Vasszegezés!$C$3:$F$13,2)),IF($M$4="C",(VLOOKUP(Y40,Vasszegezés!$E$3:$F$13,2)),(VLOOKUP(Y40,Vasszegezés!$A$3:$F$13,6))))))</f>
        <v>8</v>
      </c>
      <c r="AA40" s="178">
        <v>0</v>
      </c>
      <c r="AB40" s="179">
        <v>0</v>
      </c>
      <c r="AC40" s="180">
        <v>5</v>
      </c>
      <c r="AD40" s="177">
        <f>IF(AC40=0,0,IF(AC$26="A",(VLOOKUP(AC40,Vasszegezés!$A$3:$F$13,2)),IF(AC$26="B",(VLOOKUP(AC40,Vasszegezés!$C$3:$F$13,2)),IF($AC$4="C",(VLOOKUP(AC40,Vasszegezés!$E$3:$F$13,2)),(VLOOKUP(AC40,Vasszegezés!$A$3:$F$13,6))))))</f>
        <v>12</v>
      </c>
      <c r="AE40" s="178">
        <v>0</v>
      </c>
      <c r="AF40" s="179">
        <v>1</v>
      </c>
      <c r="AG40" s="12"/>
      <c r="AH40" s="4">
        <f>IF(AG40=0,0,IF(AG$26="A",(VLOOKUP(AG40,Vasszegezés!$A$3:$F$13,2)),IF(AG$26="B",(VLOOKUP(AG40,Vasszegezés!$C$3:$F$13,2)),IF($AC$4="C",(VLOOKUP(AG40,Vasszegezés!$E$3:$F$13,2)),(VLOOKUP(AG40,Vasszegezés!$A$3:$F$13,6))))))</f>
        <v>0</v>
      </c>
      <c r="AI40" s="6"/>
      <c r="AJ40" s="13"/>
      <c r="AK40">
        <f>IF(I40="",0,1)</f>
        <v>0</v>
      </c>
      <c r="AL40">
        <f>IF(M40="",0,1)</f>
        <v>0</v>
      </c>
      <c r="AM40">
        <f>IF(Q40="",0,1)</f>
        <v>1</v>
      </c>
      <c r="AN40" s="43">
        <f>IF(U40="",0,1)</f>
        <v>1</v>
      </c>
      <c r="AO40">
        <f>IF(Y40="",0,1)</f>
        <v>1</v>
      </c>
      <c r="AP40">
        <f>IF(AC40="",0,1)</f>
        <v>1</v>
      </c>
      <c r="AQ40">
        <f>IF(AG40="",0,1)</f>
        <v>0</v>
      </c>
      <c r="AR40">
        <f>SUM(AK40:AQ40)</f>
        <v>4</v>
      </c>
      <c r="AS40">
        <f>AR40*32</f>
        <v>128</v>
      </c>
      <c r="AT40">
        <v>0</v>
      </c>
    </row>
    <row r="41" spans="1:46">
      <c r="A41" s="17">
        <v>14</v>
      </c>
      <c r="B41" s="3" t="s">
        <v>98</v>
      </c>
      <c r="C41" s="214" t="s">
        <v>30</v>
      </c>
      <c r="D41" s="215"/>
      <c r="E41" s="24">
        <f>J41+N41+R41+V41+Z41+AD41+AH41</f>
        <v>36</v>
      </c>
      <c r="F41" s="37">
        <f>(K41-L41)+(O41-P41)+(S41-T41)+(W41-X41)+(AA41-AB41)+(AE41-AF41)+(AI41-AJ41)</f>
        <v>0</v>
      </c>
      <c r="G41" s="11">
        <f>E41/$D$26*100</f>
        <v>18.75</v>
      </c>
      <c r="H41" s="14">
        <f>IF(E41=0,0,(E41/AS41)*100)</f>
        <v>56.25</v>
      </c>
      <c r="I41" s="12"/>
      <c r="J41" s="9">
        <f>IF(I41=0,0,IF(I$26="A",(VLOOKUP(I41,Vasszegezés!$A$3:$F$13,2)),IF(I$26="B",(VLOOKUP(I41,Vasszegezés!$C$3:$F$13,2)),IF($I$4="II",(VLOOKUP(I41,Vasszegezés!$A$3:$F$13,5)),(VLOOKUP(I41,Vasszegezés!$A$3:$F$13,6))))))</f>
        <v>0</v>
      </c>
      <c r="K41" s="11"/>
      <c r="L41" s="80"/>
      <c r="M41" s="12"/>
      <c r="N41" s="9">
        <f>IF(M41=0,0,IF(M$26="A",(VLOOKUP(M41,Vasszegezés!$A$3:$F$13,2)),IF(M$26="B",(VLOOKUP(M41,Vasszegezés!$C$3:$F$13,2)),IF($M$4="C",(VLOOKUP(M41,Vasszegezés!$E$3:$F$13,2)),(VLOOKUP(M41,Vasszegezés!$A$3:$F$13,6))))))</f>
        <v>0</v>
      </c>
      <c r="O41" s="11"/>
      <c r="P41" s="80"/>
      <c r="Q41" s="12"/>
      <c r="R41" s="9">
        <f>IF(Q41=0,0,IF(Q$26="A",(VLOOKUP(Q41,Vasszegezés!$A$3:$F$13,2)),IF(Q$26="B",(VLOOKUP(Q41,Vasszegezés!$C$3:$F$13,2)),IF($I$4="II",(VLOOKUP(Q41,Vasszegezés!$A$3:$F$13,5)),(VLOOKUP(Q41,Vasszegezés!$A$3:$F$13,6))))))</f>
        <v>0</v>
      </c>
      <c r="S41" s="11"/>
      <c r="T41" s="80"/>
      <c r="U41" s="296"/>
      <c r="V41" s="293">
        <f>IF(U41=0,0,IF(U$26="A",(VLOOKUP(U41,Vasszegezés!$A$3:$F$13,2)),IF(U$26="B",(VLOOKUP(U41,Vasszegezés!$C$3:$F$13,2)),IF($M$4="C",(VLOOKUP(U41,Vasszegezés!$E$3:$F$13,2)),(VLOOKUP(U41,Vasszegezés!$A$3:$F$13,6))))))</f>
        <v>0</v>
      </c>
      <c r="W41" s="294"/>
      <c r="X41" s="295"/>
      <c r="Y41" s="180">
        <v>5</v>
      </c>
      <c r="Z41" s="177">
        <f>IF(Y41=0,0,IF(Y$26="A",(VLOOKUP(Y41,Vasszegezés!$A$3:$F$13,2)),IF(Y$26="B",(VLOOKUP(Y41,Vasszegezés!$C$3:$F$13,2)),IF($M$4="C",(VLOOKUP(Y41,Vasszegezés!$E$3:$F$13,2)),(VLOOKUP(Y41,Vasszegezés!$A$3:$F$13,6))))))</f>
        <v>12</v>
      </c>
      <c r="AA41" s="178">
        <v>0</v>
      </c>
      <c r="AB41" s="179">
        <v>1</v>
      </c>
      <c r="AC41" s="180">
        <v>2</v>
      </c>
      <c r="AD41" s="177">
        <f>IF(AC41=0,0,IF(AC$26="A",(VLOOKUP(AC41,Vasszegezés!$A$3:$F$13,2)),IF(AC$26="B",(VLOOKUP(AC41,Vasszegezés!$C$3:$F$13,2)),IF($AC$4="C",(VLOOKUP(AC41,Vasszegezés!$E$3:$F$13,2)),(VLOOKUP(AC41,Vasszegezés!$A$3:$F$13,6))))))</f>
        <v>24</v>
      </c>
      <c r="AE41" s="178">
        <v>2</v>
      </c>
      <c r="AF41" s="179">
        <v>1</v>
      </c>
      <c r="AG41" s="212"/>
      <c r="AH41" s="4">
        <f>IF(AG41=0,0,IF(AG$26="A",(VLOOKUP(AG41,Vasszegezés!$A$3:$F$13,2)),IF(AG$26="B",(VLOOKUP(AG41,Vasszegezés!$C$3:$F$13,2)),IF($AC$4="C",(VLOOKUP(AG41,Vasszegezés!$E$3:$F$13,2)),(VLOOKUP(AG41,Vasszegezés!$A$3:$F$13,6))))))</f>
        <v>0</v>
      </c>
      <c r="AI41" s="45"/>
      <c r="AJ41" s="13"/>
      <c r="AK41">
        <f>IF(I41="",0,1)</f>
        <v>0</v>
      </c>
      <c r="AL41">
        <f>IF(M41="",0,1)</f>
        <v>0</v>
      </c>
      <c r="AM41">
        <f>IF(Q41="",0,1)</f>
        <v>0</v>
      </c>
      <c r="AN41" s="43">
        <f>IF(U41="",0,1)</f>
        <v>0</v>
      </c>
      <c r="AO41">
        <f>IF(Y41="",0,1)</f>
        <v>1</v>
      </c>
      <c r="AP41">
        <f>IF(AC41="",0,1)</f>
        <v>1</v>
      </c>
      <c r="AQ41">
        <f>IF(AG41="",0,1)</f>
        <v>0</v>
      </c>
      <c r="AR41">
        <f>SUM(AK41:AQ41)</f>
        <v>2</v>
      </c>
      <c r="AS41">
        <f>AR41*32</f>
        <v>64</v>
      </c>
      <c r="AT41">
        <v>0</v>
      </c>
    </row>
    <row r="42" spans="1:46">
      <c r="A42" s="17">
        <v>15</v>
      </c>
      <c r="B42" s="3" t="s">
        <v>15</v>
      </c>
      <c r="C42" s="214" t="s">
        <v>30</v>
      </c>
      <c r="D42" s="215"/>
      <c r="E42" s="24">
        <f>J42+N42+R42+V42+Z42+AD42+AH42</f>
        <v>28</v>
      </c>
      <c r="F42" s="37">
        <f>(K42-L42)+(O42-P42)+(S42-T42)+(W42-X42)+(AA42-AB42)+(AE42-AF42)+(AI42-AJ42)</f>
        <v>-1</v>
      </c>
      <c r="G42" s="11">
        <f>E42/$D$26*100</f>
        <v>14.583333333333334</v>
      </c>
      <c r="H42" s="14">
        <f>IF(E42=0,0,(E42/AS42)*100)</f>
        <v>29.166666666666668</v>
      </c>
      <c r="I42" s="180">
        <v>9</v>
      </c>
      <c r="J42" s="177">
        <f>IF(I42=0,0,IF(I$26="A",(VLOOKUP(I42,Vasszegezés!$A$3:$F$13,2)),IF(I$26="B",(VLOOKUP(I42,Vasszegezés!$C$3:$F$13,2)),IF($I$4="II",(VLOOKUP(I42,Vasszegezés!$A$3:$F$13,5)),(VLOOKUP(I42,Vasszegezés!$A$3:$F$13,6))))))</f>
        <v>8</v>
      </c>
      <c r="K42" s="178">
        <v>0</v>
      </c>
      <c r="L42" s="179">
        <v>0</v>
      </c>
      <c r="M42" s="12"/>
      <c r="N42" s="9">
        <f>IF(M42=0,0,IF(M$26="A",(VLOOKUP(M42,Vasszegezés!$A$3:$F$13,2)),IF(M$26="B",(VLOOKUP(M42,Vasszegezés!$C$3:$F$13,2)),IF($M$4="C",(VLOOKUP(M42,Vasszegezés!$E$3:$F$13,2)),(VLOOKUP(M42,Vasszegezés!$A$3:$F$13,6))))))</f>
        <v>0</v>
      </c>
      <c r="O42" s="11"/>
      <c r="P42" s="80"/>
      <c r="Q42" s="180">
        <v>5</v>
      </c>
      <c r="R42" s="178">
        <f>IF(Q42=0,0,IF(Q$26="A",(VLOOKUP(Q42,Vasszegezés!$A$3:$F$13,2)),IF(Q$26="B",(VLOOKUP(Q42,Vasszegezés!$C$3:$F$13,2)),IF($I$4="II",(VLOOKUP(Q42,Vasszegezés!$A$3:$F$13,5)),(VLOOKUP(Q42,Vasszegezés!$A$3:$F$13,6))))))</f>
        <v>12</v>
      </c>
      <c r="S42" s="178">
        <v>0</v>
      </c>
      <c r="T42" s="179">
        <v>1</v>
      </c>
      <c r="U42" s="180">
        <v>9</v>
      </c>
      <c r="V42" s="178">
        <f>IF(U42=0,0,IF(U$26="A",(VLOOKUP(U42,Vasszegezés!$A$3:$F$13,2)),IF(U$26="B",(VLOOKUP(U42,Vasszegezés!$C$3:$F$13,2)),IF($M$4="C",(VLOOKUP(U42,Vasszegezés!$E$3:$F$13,2)),(VLOOKUP(U42,Vasszegezés!$A$3:$F$13,6))))))</f>
        <v>8</v>
      </c>
      <c r="W42" s="178">
        <v>0</v>
      </c>
      <c r="X42" s="179">
        <v>0</v>
      </c>
      <c r="Y42" s="12"/>
      <c r="Z42" s="9">
        <f>IF(Y42=0,0,IF(Y$26="A",(VLOOKUP(Y42,Vasszegezés!$A$3:$F$13,2)),IF(Y$26="B",(VLOOKUP(Y42,Vasszegezés!$C$3:$F$13,2)),IF($M$4="C",(VLOOKUP(Y42,Vasszegezés!$E$3:$F$13,2)),(VLOOKUP(Y42,Vasszegezés!$A$3:$F$13,6))))))</f>
        <v>0</v>
      </c>
      <c r="AA42" s="11"/>
      <c r="AB42" s="80"/>
      <c r="AC42" s="296"/>
      <c r="AD42" s="293">
        <f>IF(AC42=0,0,IF(AC$26="A",(VLOOKUP(AC42,Vasszegezés!$A$3:$F$13,2)),IF(AC$26="B",(VLOOKUP(AC42,Vasszegezés!$C$3:$F$13,2)),IF($AC$4="C",(VLOOKUP(AC42,Vasszegezés!$E$3:$F$13,2)),(VLOOKUP(AC42,Vasszegezés!$A$3:$F$13,6))))))</f>
        <v>0</v>
      </c>
      <c r="AE42" s="294"/>
      <c r="AF42" s="295"/>
      <c r="AG42" s="212"/>
      <c r="AH42" s="4">
        <f>IF(AG42=0,0,IF(AG$26="A",(VLOOKUP(AG42,Vasszegezés!$A$3:$F$13,2)),IF(AG$26="B",(VLOOKUP(AG42,Vasszegezés!$C$3:$F$13,2)),IF($AC$4="C",(VLOOKUP(AG42,Vasszegezés!$E$3:$F$13,2)),(VLOOKUP(AG42,Vasszegezés!$A$3:$F$13,6))))))</f>
        <v>0</v>
      </c>
      <c r="AI42" s="213"/>
      <c r="AJ42" s="78"/>
      <c r="AK42">
        <f>IF(I42="",0,1)</f>
        <v>1</v>
      </c>
      <c r="AL42">
        <f>IF(M42="",0,1)</f>
        <v>0</v>
      </c>
      <c r="AM42">
        <f>IF(Q42="",0,1)</f>
        <v>1</v>
      </c>
      <c r="AN42" s="43">
        <f>IF(U42="",0,1)</f>
        <v>1</v>
      </c>
      <c r="AO42">
        <f>IF(Y42="",0,1)</f>
        <v>0</v>
      </c>
      <c r="AP42">
        <f>IF(AC42="",0,1)</f>
        <v>0</v>
      </c>
      <c r="AQ42">
        <f>IF(AG42="",0,1)</f>
        <v>0</v>
      </c>
      <c r="AR42">
        <f>SUM(AK42:AQ42)</f>
        <v>3</v>
      </c>
      <c r="AS42">
        <f>AR42*32</f>
        <v>96</v>
      </c>
      <c r="AT42">
        <v>0</v>
      </c>
    </row>
    <row r="43" spans="1:46">
      <c r="A43" s="18">
        <v>16</v>
      </c>
      <c r="B43" s="3" t="s">
        <v>81</v>
      </c>
      <c r="C43" s="214" t="s">
        <v>38</v>
      </c>
      <c r="D43" s="215"/>
      <c r="E43" s="24">
        <f>J43+N43+R43+V43+Z43+AD43+AH43</f>
        <v>28</v>
      </c>
      <c r="F43" s="37">
        <f>(K43-L43)+(O43-P43)+(S43-T43)+(W43-X43)+(AA43-AB43)+(AE43-AF43)+(AI43-AJ43)</f>
        <v>-1</v>
      </c>
      <c r="G43" s="11">
        <f>E43/$D$26*100</f>
        <v>14.583333333333334</v>
      </c>
      <c r="H43" s="14">
        <f>IF(E43=0,0,(E43/AS43)*100)</f>
        <v>29.166666666666668</v>
      </c>
      <c r="I43" s="12"/>
      <c r="J43" s="9">
        <f>IF(I43=0,0,IF(I$26="A",(VLOOKUP(I43,Vasszegezés!$A$3:$F$13,2)),IF(I$26="B",(VLOOKUP(I43,Vasszegezés!$C$3:$F$13,2)),IF($I$4="II",(VLOOKUP(I43,Vasszegezés!$A$3:$F$13,5)),(VLOOKUP(I43,Vasszegezés!$A$3:$F$13,6))))))</f>
        <v>0</v>
      </c>
      <c r="K43" s="11"/>
      <c r="L43" s="80"/>
      <c r="M43" s="180">
        <v>5</v>
      </c>
      <c r="N43" s="178">
        <f>IF(M43=0,0,IF(M$26="A",(VLOOKUP(M43,Vasszegezés!$A$3:$F$13,2)),IF(M$26="B",(VLOOKUP(M43,Vasszegezés!$C$3:$F$13,2)),IF($M$4="C",(VLOOKUP(M43,Vasszegezés!$E$3:$F$13,2)),(VLOOKUP(M43,Vasszegezés!$A$3:$F$13,6))))))</f>
        <v>12</v>
      </c>
      <c r="O43" s="178">
        <v>0</v>
      </c>
      <c r="P43" s="179">
        <v>1</v>
      </c>
      <c r="Q43" s="180">
        <v>9</v>
      </c>
      <c r="R43" s="178">
        <f>IF(Q43=0,0,IF(Q$26="A",(VLOOKUP(Q43,Vasszegezés!$A$3:$F$13,2)),IF(Q$26="B",(VLOOKUP(Q43,Vasszegezés!$C$3:$F$13,2)),IF($I$4="II",(VLOOKUP(Q43,Vasszegezés!$A$3:$F$13,5)),(VLOOKUP(Q43,Vasszegezés!$A$3:$F$13,6))))))</f>
        <v>8</v>
      </c>
      <c r="S43" s="178">
        <v>0</v>
      </c>
      <c r="T43" s="179">
        <v>0</v>
      </c>
      <c r="U43" s="180">
        <v>9</v>
      </c>
      <c r="V43" s="177">
        <f>IF(U43=0,0,IF(U$26="A",(VLOOKUP(U43,Vasszegezés!$A$3:$F$13,2)),IF(U$26="B",(VLOOKUP(U43,Vasszegezés!$C$3:$F$13,2)),IF($M$4="C",(VLOOKUP(U43,Vasszegezés!$E$3:$F$13,2)),(VLOOKUP(U43,Vasszegezés!$A$3:$F$13,6))))))</f>
        <v>8</v>
      </c>
      <c r="W43" s="178">
        <v>0</v>
      </c>
      <c r="X43" s="179">
        <v>0</v>
      </c>
      <c r="Y43" s="12"/>
      <c r="Z43" s="9">
        <f>IF(Y43=0,0,IF(Y$26="A",(VLOOKUP(Y43,Vasszegezés!$A$3:$F$13,2)),IF(Y$26="B",(VLOOKUP(Y43,Vasszegezés!$C$3:$F$13,2)),IF($M$4="C",(VLOOKUP(Y43,Vasszegezés!$E$3:$F$13,2)),(VLOOKUP(Y43,Vasszegezés!$A$3:$F$13,6))))))</f>
        <v>0</v>
      </c>
      <c r="AA43" s="11"/>
      <c r="AB43" s="80"/>
      <c r="AC43" s="296"/>
      <c r="AD43" s="293">
        <f>IF(AC43=0,0,IF(AC$26="A",(VLOOKUP(AC43,Vasszegezés!$A$3:$F$13,2)),IF(AC$26="B",(VLOOKUP(AC43,Vasszegezés!$C$3:$F$13,2)),IF($AC$4="C",(VLOOKUP(AC43,Vasszegezés!$E$3:$F$13,2)),(VLOOKUP(AC43,Vasszegezés!$A$3:$F$13,6))))))</f>
        <v>0</v>
      </c>
      <c r="AE43" s="294"/>
      <c r="AF43" s="295"/>
      <c r="AG43" s="212"/>
      <c r="AH43" s="4">
        <f>IF(AG43=0,0,IF(AG$26="A",(VLOOKUP(AG43,Vasszegezés!$A$3:$F$13,2)),IF(AG$26="B",(VLOOKUP(AG43,Vasszegezés!$C$3:$F$13,2)),IF($AC$4="C",(VLOOKUP(AG43,Vasszegezés!$E$3:$F$13,2)),(VLOOKUP(AG43,Vasszegezés!$A$3:$F$13,6))))))</f>
        <v>0</v>
      </c>
      <c r="AI43" s="45"/>
      <c r="AJ43" s="13"/>
      <c r="AK43">
        <f>IF(I43="",0,1)</f>
        <v>0</v>
      </c>
      <c r="AL43">
        <f>IF(M43="",0,1)</f>
        <v>1</v>
      </c>
      <c r="AM43">
        <f>IF(Q43="",0,1)</f>
        <v>1</v>
      </c>
      <c r="AN43" s="43">
        <f>IF(U43="",0,1)</f>
        <v>1</v>
      </c>
      <c r="AO43">
        <f>IF(Y43="",0,1)</f>
        <v>0</v>
      </c>
      <c r="AP43">
        <f>IF(AC43="",0,1)</f>
        <v>0</v>
      </c>
      <c r="AQ43">
        <f>IF(AG43="",0,1)</f>
        <v>0</v>
      </c>
      <c r="AR43">
        <f>SUM(AK43:AQ43)</f>
        <v>3</v>
      </c>
      <c r="AS43">
        <f>AR43*32</f>
        <v>96</v>
      </c>
      <c r="AT43">
        <v>0</v>
      </c>
    </row>
    <row r="44" spans="1:46">
      <c r="A44" s="17">
        <v>17</v>
      </c>
      <c r="B44" s="3" t="s">
        <v>93</v>
      </c>
      <c r="C44" s="214" t="s">
        <v>38</v>
      </c>
      <c r="D44" s="215"/>
      <c r="E44" s="24">
        <f>J44+N44+R44+V44+Z44+AD44+AH44</f>
        <v>24</v>
      </c>
      <c r="F44" s="37">
        <f>(K44-L44)+(O44-P44)+(S44-T44)+(W44-X44)+(AA44-AB44)+(AE44-AF44)+(AI44-AJ44)</f>
        <v>1</v>
      </c>
      <c r="G44" s="11">
        <f>E44/$D$26*100</f>
        <v>12.5</v>
      </c>
      <c r="H44" s="14">
        <f>IF(E44=0,0,(E44/AS44)*100)</f>
        <v>75</v>
      </c>
      <c r="I44" s="12"/>
      <c r="J44" s="9">
        <f>IF(I44=0,0,IF(I$26="A",(VLOOKUP(I44,Vasszegezés!$A$3:$F$13,2)),IF(I$26="B",(VLOOKUP(I44,Vasszegezés!$C$3:$F$13,2)),IF($I$4="II",(VLOOKUP(I44,Vasszegezés!$A$3:$F$13,5)),(VLOOKUP(I44,Vasszegezés!$A$3:$F$13,6))))))</f>
        <v>0</v>
      </c>
      <c r="K44" s="11"/>
      <c r="L44" s="80"/>
      <c r="M44" s="12"/>
      <c r="N44" s="9">
        <f>IF(M44=0,0,IF(M$26="A",(VLOOKUP(M44,Vasszegezés!$A$3:$F$13,2)),IF(M$26="B",(VLOOKUP(M44,Vasszegezés!$C$3:$F$13,2)),IF($M$4="C",(VLOOKUP(M44,Vasszegezés!$E$3:$F$13,2)),(VLOOKUP(M44,Vasszegezés!$A$3:$F$13,6))))))</f>
        <v>0</v>
      </c>
      <c r="O44" s="11"/>
      <c r="P44" s="80"/>
      <c r="Q44" s="12"/>
      <c r="R44" s="9">
        <f>IF(Q44=0,0,IF(Q$26="A",(VLOOKUP(Q44,Vasszegezés!$A$3:$F$13,2)),IF(Q$26="B",(VLOOKUP(Q44,Vasszegezés!$C$3:$F$13,2)),IF($I$4="II",(VLOOKUP(Q44,Vasszegezés!$A$3:$F$13,5)),(VLOOKUP(Q44,Vasszegezés!$A$3:$F$13,6))))))</f>
        <v>0</v>
      </c>
      <c r="S44" s="11"/>
      <c r="T44" s="80"/>
      <c r="U44" s="12"/>
      <c r="V44" s="9">
        <f>IF(U44=0,0,IF(U$26="A",(VLOOKUP(U44,Vasszegezés!$A$3:$F$13,2)),IF(U$26="B",(VLOOKUP(U44,Vasszegezés!$C$3:$F$13,2)),IF($M$4="C",(VLOOKUP(U44,Vasszegezés!$E$3:$F$13,2)),(VLOOKUP(U44,Vasszegezés!$A$3:$F$13,6))))))</f>
        <v>0</v>
      </c>
      <c r="W44" s="11"/>
      <c r="X44" s="80"/>
      <c r="Y44" s="180">
        <v>2</v>
      </c>
      <c r="Z44" s="177">
        <f>IF(Y44=0,0,IF(Y$26="A",(VLOOKUP(Y44,Vasszegezés!$A$3:$F$13,2)),IF(Y$26="B",(VLOOKUP(Y44,Vasszegezés!$C$3:$F$13,2)),IF($M$4="C",(VLOOKUP(Y44,Vasszegezés!$E$3:$F$13,2)),(VLOOKUP(Y44,Vasszegezés!$A$3:$F$13,6))))))</f>
        <v>24</v>
      </c>
      <c r="AA44" s="178">
        <v>2</v>
      </c>
      <c r="AB44" s="179">
        <v>1</v>
      </c>
      <c r="AC44" s="296"/>
      <c r="AD44" s="294">
        <f>IF(AC44=0,0,IF(AC$26="A",(VLOOKUP(AC44,Vasszegezés!$A$3:$F$13,2)),IF(AC$26="B",(VLOOKUP(AC44,Vasszegezés!$C$3:$F$13,2)),IF($AC$4="C",(VLOOKUP(AC44,Vasszegezés!$E$3:$F$13,2)),(VLOOKUP(AC44,Vasszegezés!$A$3:$F$13,6))))))</f>
        <v>0</v>
      </c>
      <c r="AE44" s="294"/>
      <c r="AF44" s="295"/>
      <c r="AG44" s="12"/>
      <c r="AH44" s="4">
        <f>IF(AG44=0,0,IF(AG$26="A",(VLOOKUP(AG44,Vasszegezés!$A$3:$F$13,2)),IF(AG$26="B",(VLOOKUP(AG44,Vasszegezés!$C$3:$F$13,2)),IF($AC$4="C",(VLOOKUP(AG44,Vasszegezés!$E$3:$F$13,2)),(VLOOKUP(AG44,Vasszegezés!$A$3:$F$13,6))))))</f>
        <v>0</v>
      </c>
      <c r="AI44" s="4"/>
      <c r="AJ44" s="78"/>
      <c r="AK44">
        <f>IF(I44="",0,1)</f>
        <v>0</v>
      </c>
      <c r="AL44">
        <f>IF(M44="",0,1)</f>
        <v>0</v>
      </c>
      <c r="AM44">
        <f>IF(Q44="",0,1)</f>
        <v>0</v>
      </c>
      <c r="AN44" s="43">
        <f>IF(U44="",0,1)</f>
        <v>0</v>
      </c>
      <c r="AO44">
        <f>IF(Y44="",0,1)</f>
        <v>1</v>
      </c>
      <c r="AP44">
        <f>IF(AC44="",0,1)</f>
        <v>0</v>
      </c>
      <c r="AQ44">
        <f>IF(AG44="",0,1)</f>
        <v>0</v>
      </c>
      <c r="AR44">
        <f>SUM(AK44:AQ44)</f>
        <v>1</v>
      </c>
      <c r="AS44">
        <f>AR44*32</f>
        <v>32</v>
      </c>
      <c r="AT44">
        <v>0</v>
      </c>
    </row>
    <row r="45" spans="1:46">
      <c r="A45" s="17">
        <v>18</v>
      </c>
      <c r="B45" s="3" t="s">
        <v>82</v>
      </c>
      <c r="C45" s="214" t="s">
        <v>30</v>
      </c>
      <c r="D45" s="215"/>
      <c r="E45" s="24">
        <f>J45+N45+R45+V45+Z45+AD45+AH45</f>
        <v>24</v>
      </c>
      <c r="F45" s="37">
        <f>(K45-L45)+(O45-P45)+(S45-T45)+(W45-X45)+(AA45-AB45)+(AE45-AF45)+(AI45-AJ45)</f>
        <v>0</v>
      </c>
      <c r="G45" s="11">
        <f>E45/$D$26*100</f>
        <v>12.5</v>
      </c>
      <c r="H45" s="14">
        <f>IF(E45=0,0,(E45/AS45)*100)</f>
        <v>25</v>
      </c>
      <c r="I45" s="12"/>
      <c r="J45" s="9">
        <f>IF(I45=0,0,IF(I$26="A",(VLOOKUP(I45,Vasszegezés!$A$3:$F$13,2)),IF(I$26="B",(VLOOKUP(I45,Vasszegezés!$C$3:$F$13,2)),IF($I$4="II",(VLOOKUP(I45,Vasszegezés!$A$3:$F$13,5)),(VLOOKUP(I45,Vasszegezés!$A$3:$F$13,6))))))</f>
        <v>0</v>
      </c>
      <c r="K45" s="11"/>
      <c r="L45" s="80"/>
      <c r="M45" s="180">
        <v>9</v>
      </c>
      <c r="N45" s="178">
        <f>IF(M45=0,0,IF(M$26="A",(VLOOKUP(M45,Vasszegezés!$A$3:$F$13,2)),IF(M$26="B",(VLOOKUP(M45,Vasszegezés!$C$3:$F$13,2)),IF($M$4="C",(VLOOKUP(M45,Vasszegezés!$E$3:$F$13,2)),(VLOOKUP(M45,Vasszegezés!$A$3:$F$13,6))))))</f>
        <v>8</v>
      </c>
      <c r="O45" s="178">
        <v>0</v>
      </c>
      <c r="P45" s="179">
        <v>0</v>
      </c>
      <c r="Q45" s="180">
        <v>9</v>
      </c>
      <c r="R45" s="178">
        <f>IF(Q45=0,0,IF(Q$26="A",(VLOOKUP(Q45,Vasszegezés!$A$3:$F$13,2)),IF(Q$26="B",(VLOOKUP(Q45,Vasszegezés!$C$3:$F$13,2)),IF($I$4="II",(VLOOKUP(Q45,Vasszegezés!$A$3:$F$13,5)),(VLOOKUP(Q45,Vasszegezés!$A$3:$F$13,6))))))</f>
        <v>8</v>
      </c>
      <c r="S45" s="178">
        <v>0</v>
      </c>
      <c r="T45" s="179">
        <v>0</v>
      </c>
      <c r="U45" s="12"/>
      <c r="V45" s="9">
        <f>IF(U45=0,0,IF(U$26="A",(VLOOKUP(U45,Vasszegezés!$A$3:$F$13,2)),IF(U$26="B",(VLOOKUP(U45,Vasszegezés!$C$3:$F$13,2)),IF($M$4="C",(VLOOKUP(U45,Vasszegezés!$E$3:$F$13,2)),(VLOOKUP(U45,Vasszegezés!$A$3:$F$13,6))))))</f>
        <v>0</v>
      </c>
      <c r="W45" s="11"/>
      <c r="X45" s="80"/>
      <c r="Y45" s="292"/>
      <c r="Z45" s="293">
        <f>IF(Y45=0,0,IF(Y$26="A",(VLOOKUP(Y45,Vasszegezés!$A$3:$F$13,2)),IF(Y$26="B",(VLOOKUP(Y45,Vasszegezés!$C$3:$F$13,2)),IF($M$4="C",(VLOOKUP(Y45,Vasszegezés!$E$3:$F$13,2)),(VLOOKUP(Y45,Vasszegezés!$A$3:$F$13,6))))))</f>
        <v>0</v>
      </c>
      <c r="AA45" s="294"/>
      <c r="AB45" s="295"/>
      <c r="AC45" s="291">
        <v>9</v>
      </c>
      <c r="AD45" s="181">
        <f>IF(AC45=0,0,IF(AC$26="A",(VLOOKUP(AC45,Vasszegezés!$A$3:$F$13,2)),IF(AC$26="B",(VLOOKUP(AC45,Vasszegezés!$C$3:$F$13,2)),IF($AC$4="C",(VLOOKUP(AC45,Vasszegezés!$E$3:$F$13,2)),(VLOOKUP(AC45,Vasszegezés!$A$3:$F$13,6))))))</f>
        <v>8</v>
      </c>
      <c r="AE45" s="210">
        <v>0</v>
      </c>
      <c r="AF45" s="211">
        <v>0</v>
      </c>
      <c r="AG45" s="212"/>
      <c r="AH45" s="4">
        <f>IF(AG45=0,0,IF(AG$26="A",(VLOOKUP(AG45,Vasszegezés!$A$3:$F$13,2)),IF(AG$26="B",(VLOOKUP(AG45,Vasszegezés!$C$3:$F$13,2)),IF($AC$4="C",(VLOOKUP(AG45,Vasszegezés!$E$3:$F$13,2)),(VLOOKUP(AG45,Vasszegezés!$A$3:$F$13,6))))))</f>
        <v>0</v>
      </c>
      <c r="AI45" s="213"/>
      <c r="AJ45" s="78"/>
      <c r="AK45">
        <f>IF(I45="",0,1)</f>
        <v>0</v>
      </c>
      <c r="AL45">
        <f>IF(M45="",0,1)</f>
        <v>1</v>
      </c>
      <c r="AM45">
        <f>IF(Q45="",0,1)</f>
        <v>1</v>
      </c>
      <c r="AN45" s="43">
        <f>IF(U45="",0,1)</f>
        <v>0</v>
      </c>
      <c r="AO45">
        <f>IF(Y45="",0,1)</f>
        <v>0</v>
      </c>
      <c r="AP45">
        <f>IF(AC45="",0,1)</f>
        <v>1</v>
      </c>
      <c r="AQ45">
        <f>IF(AG45="",0,1)</f>
        <v>0</v>
      </c>
      <c r="AR45">
        <f>SUM(AK45:AQ45)</f>
        <v>3</v>
      </c>
      <c r="AS45">
        <f>AR45*32</f>
        <v>96</v>
      </c>
      <c r="AT45">
        <v>0</v>
      </c>
    </row>
    <row r="46" spans="1:46">
      <c r="A46" s="18">
        <v>19</v>
      </c>
      <c r="B46" s="3" t="s">
        <v>94</v>
      </c>
      <c r="C46" s="214" t="s">
        <v>38</v>
      </c>
      <c r="D46" s="215"/>
      <c r="E46" s="24">
        <f>J46+N46+R46+V46+Z46+AD46+AH46</f>
        <v>20</v>
      </c>
      <c r="F46" s="37">
        <f>(K46-L46)+(O46-P46)+(S46-T46)+(W46-X46)+(AA46-AB46)+(AE46-AF46)+(AI46-AJ46)</f>
        <v>-1</v>
      </c>
      <c r="G46" s="11">
        <f>E46/$D$26*100</f>
        <v>10.416666666666668</v>
      </c>
      <c r="H46" s="14">
        <f>IF(E46=0,0,(E46/AS46)*100)</f>
        <v>31.25</v>
      </c>
      <c r="I46" s="12"/>
      <c r="J46" s="9">
        <f>IF(I46=0,0,IF(I$26="A",(VLOOKUP(I46,Vasszegezés!$A$3:$F$13,2)),IF(I$26="B",(VLOOKUP(I46,Vasszegezés!$C$3:$F$13,2)),IF($I$4="II",(VLOOKUP(I46,Vasszegezés!$A$3:$F$13,5)),(VLOOKUP(I46,Vasszegezés!$A$3:$F$13,6))))))</f>
        <v>0</v>
      </c>
      <c r="K46" s="11"/>
      <c r="L46" s="80"/>
      <c r="M46" s="12"/>
      <c r="N46" s="11">
        <f>IF(M46=0,0,IF(M$26="A",(VLOOKUP(M46,Vasszegezés!$A$3:$F$13,2)),IF(M$26="B",(VLOOKUP(M46,Vasszegezés!$C$3:$F$13,2)),IF($M$4="C",(VLOOKUP(M46,Vasszegezés!$E$3:$F$13,2)),(VLOOKUP(M46,Vasszegezés!$A$3:$F$13,6))))))</f>
        <v>0</v>
      </c>
      <c r="O46" s="11"/>
      <c r="P46" s="80"/>
      <c r="Q46" s="12"/>
      <c r="R46" s="11">
        <f>IF(Q46=0,0,IF(Q$26="A",(VLOOKUP(Q46,Vasszegezés!$A$3:$F$13,2)),IF(Q$26="B",(VLOOKUP(Q46,Vasszegezés!$C$3:$F$13,2)),IF($I$4="II",(VLOOKUP(Q46,Vasszegezés!$A$3:$F$13,5)),(VLOOKUP(Q46,Vasszegezés!$A$3:$F$13,6))))))</f>
        <v>0</v>
      </c>
      <c r="S46" s="11"/>
      <c r="T46" s="80"/>
      <c r="U46" s="297"/>
      <c r="V46" s="294">
        <f>IF(U46=0,0,IF(U$26="A",(VLOOKUP(U46,Vasszegezés!$A$3:$F$13,2)),IF(U$26="B",(VLOOKUP(U46,Vasszegezés!$C$3:$F$13,2)),IF($M$4="C",(VLOOKUP(U46,Vasszegezés!$E$3:$F$13,2)),(VLOOKUP(U46,Vasszegezés!$A$3:$F$13,6))))))</f>
        <v>0</v>
      </c>
      <c r="W46" s="298"/>
      <c r="X46" s="299"/>
      <c r="Y46" s="180">
        <v>5</v>
      </c>
      <c r="Z46" s="177">
        <f>IF(Y46=0,0,IF(Y$26="A",(VLOOKUP(Y46,Vasszegezés!$A$3:$F$13,2)),IF(Y$26="B",(VLOOKUP(Y46,Vasszegezés!$C$3:$F$13,2)),IF($M$4="C",(VLOOKUP(Y46,Vasszegezés!$E$3:$F$13,2)),(VLOOKUP(Y46,Vasszegezés!$A$3:$F$13,6))))))</f>
        <v>12</v>
      </c>
      <c r="AA46" s="178">
        <v>0</v>
      </c>
      <c r="AB46" s="179">
        <v>1</v>
      </c>
      <c r="AC46" s="180">
        <v>9</v>
      </c>
      <c r="AD46" s="177">
        <f>IF(AC46=0,0,IF(AC$26="A",(VLOOKUP(AC46,Vasszegezés!$A$3:$F$13,2)),IF(AC$26="B",(VLOOKUP(AC46,Vasszegezés!$C$3:$F$13,2)),IF($AC$4="C",(VLOOKUP(AC46,Vasszegezés!$E$3:$F$13,2)),(VLOOKUP(AC46,Vasszegezés!$A$3:$F$13,6))))))</f>
        <v>8</v>
      </c>
      <c r="AE46" s="178">
        <v>0</v>
      </c>
      <c r="AF46" s="179">
        <v>0</v>
      </c>
      <c r="AG46" s="209"/>
      <c r="AH46" s="4">
        <f>IF(AG46=0,0,IF(AG$26="A",(VLOOKUP(AG46,Vasszegezés!$A$3:$F$13,2)),IF(AG$26="B",(VLOOKUP(AG46,Vasszegezés!$C$3:$F$13,2)),IF($AC$4="C",(VLOOKUP(AG46,Vasszegezés!$E$3:$F$13,2)),(VLOOKUP(AG46,Vasszegezés!$A$3:$F$13,6))))))</f>
        <v>0</v>
      </c>
      <c r="AI46" s="45"/>
      <c r="AJ46" s="13"/>
      <c r="AK46">
        <f>IF(I46="",0,1)</f>
        <v>0</v>
      </c>
      <c r="AL46">
        <f>IF(M46="",0,1)</f>
        <v>0</v>
      </c>
      <c r="AM46">
        <f>IF(Q46="",0,1)</f>
        <v>0</v>
      </c>
      <c r="AN46" s="43">
        <f>IF(U46="",0,1)</f>
        <v>0</v>
      </c>
      <c r="AO46">
        <f>IF(Y46="",0,1)</f>
        <v>1</v>
      </c>
      <c r="AP46">
        <f>IF(AC46="",0,1)</f>
        <v>1</v>
      </c>
      <c r="AQ46">
        <f>IF(AG46="",0,1)</f>
        <v>0</v>
      </c>
      <c r="AR46">
        <f>SUM(AK46:AQ46)</f>
        <v>2</v>
      </c>
      <c r="AS46">
        <f>AR46*32</f>
        <v>64</v>
      </c>
      <c r="AT46">
        <v>0</v>
      </c>
    </row>
    <row r="47" spans="1:46">
      <c r="A47" s="17">
        <v>20</v>
      </c>
      <c r="B47" s="3" t="s">
        <v>101</v>
      </c>
      <c r="C47" s="214" t="s">
        <v>38</v>
      </c>
      <c r="D47" s="215"/>
      <c r="E47" s="24">
        <f>J47+N47+R47+V47+Z47+AD47+AH47</f>
        <v>12</v>
      </c>
      <c r="F47" s="37">
        <f>(K47-L47)+(O47-P47)+(S47-T47)+(W47-X47)+(AA47-AB47)+(AE47-AF47)+(AI47-AJ47)</f>
        <v>-1</v>
      </c>
      <c r="G47" s="11">
        <f>E47/$D$26*100</f>
        <v>6.25</v>
      </c>
      <c r="H47" s="14">
        <f>IF(E47=0,0,(E47/AS47)*100)</f>
        <v>37.5</v>
      </c>
      <c r="I47" s="12"/>
      <c r="J47" s="9">
        <f>IF(I47=0,0,IF(I$26="A",(VLOOKUP(I47,Vasszegezés!$A$3:$F$13,2)),IF(I$26="B",(VLOOKUP(I47,Vasszegezés!$C$3:$F$13,2)),IF($I$4="II",(VLOOKUP(I47,Vasszegezés!$A$3:$F$13,5)),(VLOOKUP(I47,Vasszegezés!$A$3:$F$13,6))))))</f>
        <v>0</v>
      </c>
      <c r="K47" s="11"/>
      <c r="L47" s="80"/>
      <c r="M47" s="12"/>
      <c r="N47" s="9">
        <f>IF(M47=0,0,IF(M$26="A",(VLOOKUP(M47,Vasszegezés!$A$3:$F$13,2)),IF(M$26="B",(VLOOKUP(M47,Vasszegezés!$C$3:$F$13,2)),IF($M$4="C",(VLOOKUP(M47,Vasszegezés!$E$3:$F$13,2)),(VLOOKUP(M47,Vasszegezés!$A$3:$F$13,6))))))</f>
        <v>0</v>
      </c>
      <c r="O47" s="11"/>
      <c r="P47" s="80"/>
      <c r="Q47" s="12"/>
      <c r="R47" s="9">
        <f>IF(Q47=0,0,IF(Q$26="A",(VLOOKUP(Q47,Vasszegezés!$A$3:$F$13,2)),IF(Q$26="B",(VLOOKUP(Q47,Vasszegezés!$C$3:$F$13,2)),IF($I$4="II",(VLOOKUP(Q47,Vasszegezés!$A$3:$F$13,5)),(VLOOKUP(Q47,Vasszegezés!$A$3:$F$13,6))))))</f>
        <v>0</v>
      </c>
      <c r="S47" s="11"/>
      <c r="T47" s="80"/>
      <c r="U47" s="212"/>
      <c r="V47" s="9">
        <f>IF(U47=0,0,IF(U$26="A",(VLOOKUP(U47,Vasszegezés!$A$3:$F$13,2)),IF(U$26="B",(VLOOKUP(U47,Vasszegezés!$C$3:$F$13,2)),IF($M$4="C",(VLOOKUP(U47,Vasszegezés!$E$3:$F$13,2)),(VLOOKUP(U47,Vasszegezés!$A$3:$F$13,6))))))</f>
        <v>0</v>
      </c>
      <c r="W47" s="11"/>
      <c r="X47" s="80"/>
      <c r="Y47" s="296"/>
      <c r="Z47" s="293">
        <f>IF(Y47=0,0,IF(Y$26="A",(VLOOKUP(Y47,Vasszegezés!$A$3:$F$13,2)),IF(Y$26="B",(VLOOKUP(Y47,Vasszegezés!$C$3:$F$13,2)),IF($M$4="C",(VLOOKUP(Y47,Vasszegezés!$E$3:$F$13,2)),(VLOOKUP(Y47,Vasszegezés!$A$3:$F$13,6))))))</f>
        <v>0</v>
      </c>
      <c r="AA47" s="294"/>
      <c r="AB47" s="295"/>
      <c r="AC47" s="180">
        <v>5</v>
      </c>
      <c r="AD47" s="177">
        <f>IF(AC47=0,0,IF(AC$26="A",(VLOOKUP(AC47,Vasszegezés!$A$3:$F$13,2)),IF(AC$26="B",(VLOOKUP(AC47,Vasszegezés!$C$3:$F$13,2)),IF($AC$4="C",(VLOOKUP(AC47,Vasszegezés!$E$3:$F$13,2)),(VLOOKUP(AC47,Vasszegezés!$A$3:$F$13,6))))))</f>
        <v>12</v>
      </c>
      <c r="AE47" s="178">
        <v>0</v>
      </c>
      <c r="AF47" s="179">
        <v>1</v>
      </c>
      <c r="AG47" s="12"/>
      <c r="AH47" s="4">
        <f>IF(AG47=0,0,IF(AG$26="A",(VLOOKUP(AG47,Vasszegezés!$A$3:$F$13,2)),IF(AG$26="B",(VLOOKUP(AG47,Vasszegezés!$C$3:$F$13,2)),IF($AC$4="C",(VLOOKUP(AG47,Vasszegezés!$E$3:$F$13,2)),(VLOOKUP(AG47,Vasszegezés!$A$3:$F$13,6))))))</f>
        <v>0</v>
      </c>
      <c r="AI47" s="6"/>
      <c r="AJ47" s="13"/>
      <c r="AK47">
        <f>IF(I47="",0,1)</f>
        <v>0</v>
      </c>
      <c r="AL47">
        <f>IF(M47="",0,1)</f>
        <v>0</v>
      </c>
      <c r="AM47">
        <f>IF(Q47="",0,1)</f>
        <v>0</v>
      </c>
      <c r="AN47" s="43">
        <f>IF(U47="",0,1)</f>
        <v>0</v>
      </c>
      <c r="AO47">
        <f>IF(Y47="",0,1)</f>
        <v>0</v>
      </c>
      <c r="AP47">
        <f>IF(AC47="",0,1)</f>
        <v>1</v>
      </c>
      <c r="AQ47">
        <f>IF(AG47="",0,1)</f>
        <v>0</v>
      </c>
      <c r="AR47">
        <f>SUM(AK47:AQ47)</f>
        <v>1</v>
      </c>
      <c r="AS47">
        <f>AR47*32</f>
        <v>32</v>
      </c>
      <c r="AT47">
        <v>0</v>
      </c>
    </row>
    <row r="48" spans="1:46">
      <c r="A48" s="17">
        <v>21</v>
      </c>
      <c r="B48" s="155" t="s">
        <v>83</v>
      </c>
      <c r="C48" s="214" t="s">
        <v>30</v>
      </c>
      <c r="D48" s="215"/>
      <c r="E48" s="24">
        <f>J48+N48+R48+V48+Z48+AD48+AH48</f>
        <v>12</v>
      </c>
      <c r="F48" s="37">
        <f>(K48-L48)+(O48-P48)+(S48-T48)+(W48-X48)+(AA48-AB48)+(AE48-AF48)+(AI48-AJ48)</f>
        <v>-1</v>
      </c>
      <c r="G48" s="11">
        <f>E48/$D$26*100</f>
        <v>6.25</v>
      </c>
      <c r="H48" s="14">
        <f>IF(E48=0,0,(E48/AS48)*100)</f>
        <v>37.5</v>
      </c>
      <c r="I48" s="12"/>
      <c r="J48" s="9">
        <f>IF(I48=0,0,IF(I$26="A",(VLOOKUP(I48,Vasszegezés!$A$3:$F$13,2)),IF(I$26="B",(VLOOKUP(I48,Vasszegezés!$C$3:$F$13,2)),IF($I$4="II",(VLOOKUP(I48,Vasszegezés!$A$3:$F$13,5)),(VLOOKUP(I48,Vasszegezés!$A$3:$F$13,6))))))</f>
        <v>0</v>
      </c>
      <c r="K48" s="11"/>
      <c r="L48" s="80"/>
      <c r="M48" s="180">
        <v>5</v>
      </c>
      <c r="N48" s="178">
        <f>IF(M48=0,0,IF(M$26="A",(VLOOKUP(M48,Vasszegezés!$A$3:$F$13,2)),IF(M$26="B",(VLOOKUP(M48,Vasszegezés!$C$3:$F$13,2)),IF($M$4="C",(VLOOKUP(M48,Vasszegezés!$E$3:$F$13,2)),(VLOOKUP(M48,Vasszegezés!$A$3:$F$13,6))))))</f>
        <v>12</v>
      </c>
      <c r="O48" s="178">
        <v>0</v>
      </c>
      <c r="P48" s="179">
        <v>1</v>
      </c>
      <c r="Q48" s="12"/>
      <c r="R48" s="9">
        <f>IF(Q48=0,0,IF(Q$26="A",(VLOOKUP(Q48,Vasszegezés!$A$3:$F$13,2)),IF(Q$26="B",(VLOOKUP(Q48,Vasszegezés!$C$3:$F$13,2)),IF($I$4="II",(VLOOKUP(Q48,Vasszegezés!$A$3:$F$13,5)),(VLOOKUP(Q48,Vasszegezés!$A$3:$F$13,6))))))</f>
        <v>0</v>
      </c>
      <c r="S48" s="11"/>
      <c r="T48" s="80"/>
      <c r="U48" s="12"/>
      <c r="V48" s="9">
        <f>IF(U48=0,0,IF(U$26="A",(VLOOKUP(U48,Vasszegezés!$A$3:$F$13,2)),IF(U$26="B",(VLOOKUP(U48,Vasszegezés!$C$3:$F$13,2)),IF($M$4="C",(VLOOKUP(U48,Vasszegezés!$E$3:$F$13,2)),(VLOOKUP(U48,Vasszegezés!$A$3:$F$13,6))))))</f>
        <v>0</v>
      </c>
      <c r="W48" s="11"/>
      <c r="X48" s="80"/>
      <c r="Y48" s="12"/>
      <c r="Z48" s="9">
        <f>IF(Y48=0,0,IF(Y$26="A",(VLOOKUP(Y48,Vasszegezés!$A$3:$F$13,2)),IF(Y$26="B",(VLOOKUP(Y48,Vasszegezés!$C$3:$F$13,2)),IF($M$4="C",(VLOOKUP(Y48,Vasszegezés!$E$3:$F$13,2)),(VLOOKUP(Y48,Vasszegezés!$A$3:$F$13,6))))))</f>
        <v>0</v>
      </c>
      <c r="AA48" s="9"/>
      <c r="AB48" s="205"/>
      <c r="AC48" s="300"/>
      <c r="AD48" s="302">
        <f>IF(AC48=0,0,IF(AC$26="A",(VLOOKUP(AC48,Vasszegezés!$A$3:$F$13,2)),IF(AC$26="B",(VLOOKUP(AC48,Vasszegezés!$C$3:$F$13,2)),IF($AC$4="C",(VLOOKUP(AC48,Vasszegezés!$E$3:$F$13,2)),(VLOOKUP(AC48,Vasszegezés!$A$3:$F$13,6))))))</f>
        <v>0</v>
      </c>
      <c r="AE48" s="298"/>
      <c r="AF48" s="299"/>
      <c r="AG48" s="12"/>
      <c r="AH48" s="4">
        <f>IF(AG48=0,0,IF(AG$26="A",(VLOOKUP(AG48,Vasszegezés!$A$3:$F$13,2)),IF(AG$26="B",(VLOOKUP(AG48,Vasszegezés!$C$3:$F$13,2)),IF($AC$4="C",(VLOOKUP(AG48,Vasszegezés!$E$3:$F$13,2)),(VLOOKUP(AG48,Vasszegezés!$A$3:$F$13,6))))))</f>
        <v>0</v>
      </c>
      <c r="AI48" s="4"/>
      <c r="AJ48" s="78"/>
      <c r="AK48">
        <f>IF(I48="",0,1)</f>
        <v>0</v>
      </c>
      <c r="AL48">
        <f>IF(M48="",0,1)</f>
        <v>1</v>
      </c>
      <c r="AM48">
        <f>IF(Q48="",0,1)</f>
        <v>0</v>
      </c>
      <c r="AN48" s="43">
        <f>IF(U48="",0,1)</f>
        <v>0</v>
      </c>
      <c r="AO48">
        <f>IF(Y48="",0,1)</f>
        <v>0</v>
      </c>
      <c r="AP48">
        <f>IF(AC48="",0,1)</f>
        <v>0</v>
      </c>
      <c r="AQ48">
        <f>IF(AG48="",0,1)</f>
        <v>0</v>
      </c>
      <c r="AR48">
        <f>SUM(AK48:AQ48)</f>
        <v>1</v>
      </c>
      <c r="AS48">
        <f>AR48*32</f>
        <v>32</v>
      </c>
      <c r="AT48">
        <v>0</v>
      </c>
    </row>
    <row r="49" spans="1:46">
      <c r="A49" s="18">
        <v>22</v>
      </c>
      <c r="B49" s="3" t="s">
        <v>48</v>
      </c>
      <c r="C49" s="214" t="s">
        <v>30</v>
      </c>
      <c r="D49" s="215"/>
      <c r="E49" s="24">
        <f>J49+N49+R49+V49+Z49+AD49+AH49</f>
        <v>8</v>
      </c>
      <c r="F49" s="37">
        <f>(K49-L49)+(O49-P49)+(S49-T49)+(W49-X49)+(AA49-AB49)+(AE49-AF49)+(AI49-AJ49)</f>
        <v>0</v>
      </c>
      <c r="G49" s="11">
        <f>E49/$D$26*100</f>
        <v>4.1666666666666661</v>
      </c>
      <c r="H49" s="14">
        <f>IF(E49=0,0,(E49/AS49)*100)</f>
        <v>25</v>
      </c>
      <c r="I49" s="180">
        <v>9</v>
      </c>
      <c r="J49" s="178">
        <f>IF(I49=0,0,IF(I$26="A",(VLOOKUP(I49,Vasszegezés!$A$3:$F$13,2)),IF(I$26="B",(VLOOKUP(I49,Vasszegezés!$C$3:$F$13,2)),IF($I$4="II",(VLOOKUP(I49,Vasszegezés!$A$3:$F$13,5)),(VLOOKUP(I49,Vasszegezés!$A$3:$F$13,6))))))</f>
        <v>8</v>
      </c>
      <c r="K49" s="178">
        <v>0</v>
      </c>
      <c r="L49" s="179">
        <v>0</v>
      </c>
      <c r="M49" s="12"/>
      <c r="N49" s="11">
        <f>IF(M49=0,0,IF(M$26="A",(VLOOKUP(M49,Vasszegezés!$A$3:$F$13,2)),IF(M$26="B",(VLOOKUP(M49,Vasszegezés!$C$3:$F$13,2)),IF($M$4="C",(VLOOKUP(M49,Vasszegezés!$E$3:$F$13,2)),(VLOOKUP(M49,Vasszegezés!$A$3:$F$13,6))))))</f>
        <v>0</v>
      </c>
      <c r="O49" s="11"/>
      <c r="P49" s="80"/>
      <c r="Q49" s="212"/>
      <c r="R49" s="11">
        <f>IF(Q49=0,0,IF(Q$26="A",(VLOOKUP(Q49,Vasszegezés!$A$3:$F$13,2)),IF(Q$26="B",(VLOOKUP(Q49,Vasszegezés!$C$3:$F$13,2)),IF($I$4="II",(VLOOKUP(Q49,Vasszegezés!$A$3:$F$13,5)),(VLOOKUP(Q49,Vasszegezés!$A$3:$F$13,6))))))</f>
        <v>0</v>
      </c>
      <c r="S49" s="45"/>
      <c r="T49" s="13"/>
      <c r="U49" s="12"/>
      <c r="V49" s="11">
        <f>IF(U49=0,0,IF(U$26="A",(VLOOKUP(U49,Vasszegezés!$A$3:$F$13,2)),IF(U$26="B",(VLOOKUP(U49,Vasszegezés!$C$3:$F$13,2)),IF($M$4="C",(VLOOKUP(U49,Vasszegezés!$E$3:$F$13,2)),(VLOOKUP(U49,Vasszegezés!$A$3:$F$13,6))))))</f>
        <v>0</v>
      </c>
      <c r="W49" s="6"/>
      <c r="X49" s="13"/>
      <c r="Y49" s="12"/>
      <c r="Z49" s="11">
        <f>IF(Y49=0,0,IF(Y$26="A",(VLOOKUP(Y49,Vasszegezés!$A$3:$F$13,2)),IF(Y$26="B",(VLOOKUP(Y49,Vasszegezés!$C$3:$F$13,2)),IF($M$4="C",(VLOOKUP(Y49,Vasszegezés!$E$3:$F$13,2)),(VLOOKUP(Y49,Vasszegezés!$A$3:$F$13,6))))))</f>
        <v>0</v>
      </c>
      <c r="AA49" s="6"/>
      <c r="AB49" s="13"/>
      <c r="AC49" s="300"/>
      <c r="AD49" s="301">
        <f>IF(AC49=0,0,IF(AC$26="A",(VLOOKUP(AC49,Vasszegezés!$A$3:$F$13,2)),IF(AC$26="B",(VLOOKUP(AC49,Vasszegezés!$C$3:$F$13,2)),IF($AC$4="C",(VLOOKUP(AC49,Vasszegezés!$E$3:$F$13,2)),(VLOOKUP(AC49,Vasszegezés!$A$3:$F$13,6))))))</f>
        <v>0</v>
      </c>
      <c r="AE49" s="298"/>
      <c r="AF49" s="299"/>
      <c r="AG49" s="12"/>
      <c r="AH49" s="4">
        <f>IF(AG49=0,0,IF(AG$26="A",(VLOOKUP(AG49,Vasszegezés!$A$3:$F$13,2)),IF(AG$26="B",(VLOOKUP(AG49,Vasszegezés!$C$3:$F$13,2)),IF($AC$4="C",(VLOOKUP(AG49,Vasszegezés!$E$3:$F$13,2)),(VLOOKUP(AG49,Vasszegezés!$A$3:$F$13,6))))))</f>
        <v>0</v>
      </c>
      <c r="AI49" s="6"/>
      <c r="AJ49" s="13"/>
      <c r="AK49">
        <f>IF(I49="",0,1)</f>
        <v>1</v>
      </c>
      <c r="AL49">
        <f>IF(M49="",0,1)</f>
        <v>0</v>
      </c>
      <c r="AM49">
        <f>IF(Q49="",0,1)</f>
        <v>0</v>
      </c>
      <c r="AN49" s="43">
        <f>IF(U49="",0,1)</f>
        <v>0</v>
      </c>
      <c r="AO49">
        <f>IF(Y49="",0,1)</f>
        <v>0</v>
      </c>
      <c r="AP49">
        <f>IF(AC49="",0,1)</f>
        <v>0</v>
      </c>
      <c r="AQ49">
        <f>IF(AG49="",0,1)</f>
        <v>0</v>
      </c>
      <c r="AR49">
        <f>SUM(AK49:AQ49)</f>
        <v>1</v>
      </c>
      <c r="AS49">
        <f>AR49*32</f>
        <v>32</v>
      </c>
      <c r="AT49">
        <v>0</v>
      </c>
    </row>
    <row r="50" spans="1:46">
      <c r="A50" s="17">
        <v>23</v>
      </c>
      <c r="B50" s="3" t="s">
        <v>69</v>
      </c>
      <c r="C50" s="214" t="s">
        <v>38</v>
      </c>
      <c r="D50" s="215"/>
      <c r="E50" s="24">
        <f>J50+N50+R50+V50+Z50+AD50+AH50</f>
        <v>8</v>
      </c>
      <c r="F50" s="37">
        <f>(K50-L50)+(O50-P50)+(S50-T50)+(W50-X50)+(AA50-AB50)+(AE50-AF50)+(AI50-AJ50)</f>
        <v>0</v>
      </c>
      <c r="G50" s="11">
        <f>E50/$D$26*100</f>
        <v>4.1666666666666661</v>
      </c>
      <c r="H50" s="14">
        <f>IF(E50=0,0,(E50/AS50)*100)</f>
        <v>25</v>
      </c>
      <c r="I50" s="180">
        <v>9</v>
      </c>
      <c r="J50" s="178">
        <f>IF(I50=0,0,IF(I$26="A",(VLOOKUP(I50,Vasszegezés!$A$3:$F$13,2)),IF(I$26="B",(VLOOKUP(I50,Vasszegezés!$C$3:$F$13,2)),IF($I$4="II",(VLOOKUP(I50,Vasszegezés!$A$3:$F$13,5)),(VLOOKUP(I50,Vasszegezés!$A$3:$F$13,6))))))</f>
        <v>8</v>
      </c>
      <c r="K50" s="178">
        <v>0</v>
      </c>
      <c r="L50" s="179">
        <v>0</v>
      </c>
      <c r="M50" s="12"/>
      <c r="N50" s="9">
        <f>IF(M50=0,0,IF(M$26="A",(VLOOKUP(M50,Vasszegezés!$A$3:$F$13,2)),IF(M$26="B",(VLOOKUP(M50,Vasszegezés!$C$3:$F$13,2)),IF($M$4="C",(VLOOKUP(M50,Vasszegezés!$E$3:$F$13,2)),(VLOOKUP(M50,Vasszegezés!$A$3:$F$13,6))))))</f>
        <v>0</v>
      </c>
      <c r="O50" s="11"/>
      <c r="P50" s="80"/>
      <c r="Q50" s="212"/>
      <c r="R50" s="9">
        <f>IF(Q50=0,0,IF(Q$26="A",(VLOOKUP(Q50,Vasszegezés!$A$3:$F$13,2)),IF(Q$26="B",(VLOOKUP(Q50,Vasszegezés!$C$3:$F$13,2)),IF($I$4="II",(VLOOKUP(Q50,Vasszegezés!$A$3:$F$13,5)),(VLOOKUP(Q50,Vasszegezés!$A$3:$F$13,6))))))</f>
        <v>0</v>
      </c>
      <c r="S50" s="45"/>
      <c r="T50" s="13"/>
      <c r="U50" s="212"/>
      <c r="V50" s="9">
        <f>IF(U50=0,0,IF(U$26="A",(VLOOKUP(U50,Vasszegezés!$A$3:$F$13,2)),IF(U$26="B",(VLOOKUP(U50,Vasszegezés!$C$3:$F$13,2)),IF($M$4="C",(VLOOKUP(U50,Vasszegezés!$E$3:$F$13,2)),(VLOOKUP(U50,Vasszegezés!$A$3:$F$13,6))))))</f>
        <v>0</v>
      </c>
      <c r="W50" s="11"/>
      <c r="X50" s="80"/>
      <c r="Y50" s="212"/>
      <c r="Z50" s="9">
        <f>IF(Y50=0,0,IF(Y$26="A",(VLOOKUP(Y50,Vasszegezés!$A$3:$F$13,2)),IF(Y$26="B",(VLOOKUP(Y50,Vasszegezés!$C$3:$F$13,2)),IF($M$4="C",(VLOOKUP(Y50,Vasszegezés!$E$3:$F$13,2)),(VLOOKUP(Y50,Vasszegezés!$A$3:$F$13,6))))))</f>
        <v>0</v>
      </c>
      <c r="AA50" s="45"/>
      <c r="AB50" s="13"/>
      <c r="AC50" s="300"/>
      <c r="AD50" s="302">
        <f>IF(AC50=0,0,IF(AC$26="A",(VLOOKUP(AC50,Vasszegezés!$A$3:$F$13,2)),IF(AC$26="B",(VLOOKUP(AC50,Vasszegezés!$C$3:$F$13,2)),IF($AC$4="C",(VLOOKUP(AC50,Vasszegezés!$E$3:$F$13,2)),(VLOOKUP(AC50,Vasszegezés!$A$3:$F$13,6))))))</f>
        <v>0</v>
      </c>
      <c r="AE50" s="298"/>
      <c r="AF50" s="299"/>
      <c r="AG50" s="212"/>
      <c r="AH50" s="4">
        <f>IF(AG50=0,0,IF(AG$26="A",(VLOOKUP(AG50,Vasszegezés!$A$3:$F$13,2)),IF(AG$26="B",(VLOOKUP(AG50,Vasszegezés!$C$3:$F$13,2)),IF($AC$4="C",(VLOOKUP(AG50,Vasszegezés!$E$3:$F$13,2)),(VLOOKUP(AG50,Vasszegezés!$A$3:$F$13,6))))))</f>
        <v>0</v>
      </c>
      <c r="AI50" s="45"/>
      <c r="AJ50" s="13"/>
      <c r="AK50">
        <f>IF(I50="",0,1)</f>
        <v>1</v>
      </c>
      <c r="AL50">
        <f>IF(M50="",0,1)</f>
        <v>0</v>
      </c>
      <c r="AM50">
        <f>IF(Q50="",0,1)</f>
        <v>0</v>
      </c>
      <c r="AN50" s="43">
        <f>IF(U50="",0,1)</f>
        <v>0</v>
      </c>
      <c r="AO50">
        <f>IF(Y50="",0,1)</f>
        <v>0</v>
      </c>
      <c r="AP50">
        <f>IF(AC50="",0,1)</f>
        <v>0</v>
      </c>
      <c r="AQ50">
        <f>IF(AG50="",0,1)</f>
        <v>0</v>
      </c>
      <c r="AR50">
        <f>SUM(AK50:AQ50)</f>
        <v>1</v>
      </c>
      <c r="AS50">
        <f>AR50*32</f>
        <v>32</v>
      </c>
      <c r="AT50">
        <v>0</v>
      </c>
    </row>
    <row r="51" spans="1:46">
      <c r="A51" s="17">
        <v>24</v>
      </c>
      <c r="B51" s="3" t="s">
        <v>70</v>
      </c>
      <c r="C51" s="214" t="s">
        <v>30</v>
      </c>
      <c r="D51" s="215"/>
      <c r="E51" s="24">
        <f>J51+N51+R51+V51+Z51+AD51+AH51</f>
        <v>8</v>
      </c>
      <c r="F51" s="37">
        <f>(K51-L51)+(O51-P51)+(S51-T51)+(W51-X51)+(AA51-AB51)+(AE51-AF51)+(AI51-AJ51)</f>
        <v>0</v>
      </c>
      <c r="G51" s="11">
        <f>E51/$D$26*100</f>
        <v>4.1666666666666661</v>
      </c>
      <c r="H51" s="14">
        <f>IF(E51=0,0,(E51/AS51)*100)</f>
        <v>25</v>
      </c>
      <c r="I51" s="180">
        <v>9</v>
      </c>
      <c r="J51" s="178">
        <f>IF(I51=0,0,IF(I$26="A",(VLOOKUP(I51,Vasszegezés!$A$3:$F$13,2)),IF(I$26="B",(VLOOKUP(I51,Vasszegezés!$C$3:$F$13,2)),IF($I$4="II",(VLOOKUP(I51,Vasszegezés!$A$3:$F$13,5)),(VLOOKUP(I51,Vasszegezés!$A$3:$F$13,6))))))</f>
        <v>8</v>
      </c>
      <c r="K51" s="178">
        <v>0</v>
      </c>
      <c r="L51" s="179">
        <v>0</v>
      </c>
      <c r="M51" s="12"/>
      <c r="N51" s="11">
        <f>IF(M51=0,0,IF(M$26="A",(VLOOKUP(M51,Vasszegezés!$A$3:$F$13,2)),IF(M$26="B",(VLOOKUP(M51,Vasszegezés!$C$3:$F$13,2)),IF($M$4="C",(VLOOKUP(M51,Vasszegezés!$E$3:$F$13,2)),(VLOOKUP(M51,Vasszegezés!$A$3:$F$13,6))))))</f>
        <v>0</v>
      </c>
      <c r="O51" s="11"/>
      <c r="P51" s="80"/>
      <c r="Q51" s="212"/>
      <c r="R51" s="9">
        <f>IF(Q51=0,0,IF(Q$26="A",(VLOOKUP(Q51,Vasszegezés!$A$3:$F$13,2)),IF(Q$26="B",(VLOOKUP(Q51,Vasszegezés!$C$3:$F$13,2)),IF($I$4="II",(VLOOKUP(Q51,Vasszegezés!$A$3:$F$13,5)),(VLOOKUP(Q51,Vasszegezés!$A$3:$F$13,6))))))</f>
        <v>0</v>
      </c>
      <c r="S51" s="45"/>
      <c r="T51" s="13"/>
      <c r="U51" s="12"/>
      <c r="V51" s="9">
        <f>IF(U51=0,0,IF(U$26="A",(VLOOKUP(U51,Vasszegezés!$A$3:$F$13,2)),IF(U$26="B",(VLOOKUP(U51,Vasszegezés!$C$3:$F$13,2)),IF($M$4="C",(VLOOKUP(U51,Vasszegezés!$E$3:$F$13,2)),(VLOOKUP(U51,Vasszegezés!$A$3:$F$13,6))))))</f>
        <v>0</v>
      </c>
      <c r="W51" s="11"/>
      <c r="X51" s="80"/>
      <c r="Y51" s="12"/>
      <c r="Z51" s="9">
        <f>IF(Y51=0,0,IF(Y$26="A",(VLOOKUP(Y51,Vasszegezés!$A$3:$F$13,2)),IF(Y$26="B",(VLOOKUP(Y51,Vasszegezés!$C$3:$F$13,2)),IF($M$4="C",(VLOOKUP(Y51,Vasszegezés!$E$3:$F$13,2)),(VLOOKUP(Y51,Vasszegezés!$A$3:$F$13,6))))))</f>
        <v>0</v>
      </c>
      <c r="AA51" s="11"/>
      <c r="AB51" s="80"/>
      <c r="AC51" s="300"/>
      <c r="AD51" s="302">
        <f>IF(AC51=0,0,IF(AC$26="A",(VLOOKUP(AC51,Vasszegezés!$A$3:$F$13,2)),IF(AC$26="B",(VLOOKUP(AC51,Vasszegezés!$C$3:$F$13,2)),IF($AC$4="C",(VLOOKUP(AC51,Vasszegezés!$E$3:$F$13,2)),(VLOOKUP(AC51,Vasszegezés!$A$3:$F$13,6))))))</f>
        <v>0</v>
      </c>
      <c r="AE51" s="298"/>
      <c r="AF51" s="299"/>
      <c r="AG51" s="212"/>
      <c r="AH51" s="4">
        <f>IF(AG51=0,0,IF(AG$26="A",(VLOOKUP(AG51,Vasszegezés!$A$3:$F$13,2)),IF(AG$26="B",(VLOOKUP(AG51,Vasszegezés!$C$3:$F$13,2)),IF($AC$4="C",(VLOOKUP(AG51,Vasszegezés!$E$3:$F$13,2)),(VLOOKUP(AG51,Vasszegezés!$A$3:$F$13,6))))))</f>
        <v>0</v>
      </c>
      <c r="AI51" s="45"/>
      <c r="AJ51" s="13"/>
      <c r="AK51">
        <f>IF(I51="",0,1)</f>
        <v>1</v>
      </c>
      <c r="AL51">
        <f>IF(M51="",0,1)</f>
        <v>0</v>
      </c>
      <c r="AM51">
        <f>IF(Q51="",0,1)</f>
        <v>0</v>
      </c>
      <c r="AN51" s="43">
        <f>IF(U51="",0,1)</f>
        <v>0</v>
      </c>
      <c r="AO51">
        <f>IF(Y51="",0,1)</f>
        <v>0</v>
      </c>
      <c r="AP51">
        <f>IF(AC51="",0,1)</f>
        <v>0</v>
      </c>
      <c r="AQ51">
        <f>IF(AG51="",0,1)</f>
        <v>0</v>
      </c>
      <c r="AR51">
        <f>SUM(AK51:AQ51)</f>
        <v>1</v>
      </c>
      <c r="AS51">
        <f>AR51*32</f>
        <v>32</v>
      </c>
      <c r="AT51">
        <v>0</v>
      </c>
    </row>
    <row r="52" spans="1:46">
      <c r="A52" s="18">
        <v>24</v>
      </c>
      <c r="B52" s="3" t="s">
        <v>84</v>
      </c>
      <c r="C52" s="214" t="s">
        <v>38</v>
      </c>
      <c r="D52" s="215"/>
      <c r="E52" s="24">
        <f>J52+N52+R52+V52+Z52+AD52+AH52</f>
        <v>8</v>
      </c>
      <c r="F52" s="37">
        <f>(K52-L52)+(O52-P52)+(S52-T52)+(W52-X52)+(AA52-AB52)+(AE52-AF52)+(AI52-AJ52)</f>
        <v>0</v>
      </c>
      <c r="G52" s="11">
        <f>E52/$D$26*100</f>
        <v>4.1666666666666661</v>
      </c>
      <c r="H52" s="14">
        <f>IF(E52=0,0,(E52/AS52)*100)</f>
        <v>25</v>
      </c>
      <c r="I52" s="12"/>
      <c r="J52" s="9">
        <f>IF(I52=0,0,IF(I$26="A",(VLOOKUP(I52,Vasszegezés!$A$3:$F$13,2)),IF(I$26="B",(VLOOKUP(I52,Vasszegezés!$C$3:$F$13,2)),IF($I$4="II",(VLOOKUP(I52,Vasszegezés!$A$3:$F$13,5)),(VLOOKUP(I52,Vasszegezés!$A$3:$F$13,6))))))</f>
        <v>0</v>
      </c>
      <c r="K52" s="11"/>
      <c r="L52" s="80"/>
      <c r="M52" s="12"/>
      <c r="N52" s="9">
        <f>IF(M52=0,0,IF(M$26="A",(VLOOKUP(M52,Vasszegezés!$A$3:$F$13,2)),IF(M$26="B",(VLOOKUP(M52,Vasszegezés!$C$3:$F$13,2)),IF($M$4="C",(VLOOKUP(M52,Vasszegezés!$E$3:$F$13,2)),(VLOOKUP(M52,Vasszegezés!$A$3:$F$13,6))))))</f>
        <v>0</v>
      </c>
      <c r="O52" s="11"/>
      <c r="P52" s="80"/>
      <c r="Q52" s="180">
        <v>9</v>
      </c>
      <c r="R52" s="178">
        <f>IF(Q52=0,0,IF(Q$26="A",(VLOOKUP(Q52,Vasszegezés!$A$3:$F$13,2)),IF(Q$26="B",(VLOOKUP(Q52,Vasszegezés!$C$3:$F$13,2)),IF($I$4="II",(VLOOKUP(Q52,Vasszegezés!$A$3:$F$13,5)),(VLOOKUP(Q52,Vasszegezés!$A$3:$F$13,6))))))</f>
        <v>8</v>
      </c>
      <c r="S52" s="182">
        <v>0</v>
      </c>
      <c r="T52" s="211">
        <v>0</v>
      </c>
      <c r="U52" s="12"/>
      <c r="V52" s="9">
        <f>IF(U52=0,0,IF(U$26="A",(VLOOKUP(U52,Vasszegezés!$A$3:$F$13,2)),IF(U$26="B",(VLOOKUP(U52,Vasszegezés!$C$3:$F$13,2)),IF($M$4="C",(VLOOKUP(U52,Vasszegezés!$E$3:$F$13,2)),(VLOOKUP(U52,Vasszegezés!$A$3:$F$13,6))))))</f>
        <v>0</v>
      </c>
      <c r="W52" s="6"/>
      <c r="X52" s="13"/>
      <c r="Y52" s="212"/>
      <c r="Z52" s="9">
        <f>IF(Y52=0,0,IF(Y$26="A",(VLOOKUP(Y52,Vasszegezés!$A$3:$F$13,2)),IF(Y$26="B",(VLOOKUP(Y52,Vasszegezés!$C$3:$F$13,2)),IF($M$4="C",(VLOOKUP(Y52,Vasszegezés!$E$3:$F$13,2)),(VLOOKUP(Y52,Vasszegezés!$A$3:$F$13,6))))))</f>
        <v>0</v>
      </c>
      <c r="AA52" s="45"/>
      <c r="AB52" s="13"/>
      <c r="AC52" s="296"/>
      <c r="AD52" s="293">
        <f>IF(AC52=0,0,IF(AC$26="A",(VLOOKUP(AC52,Vasszegezés!$A$3:$F$13,2)),IF(AC$26="B",(VLOOKUP(AC52,Vasszegezés!$C$3:$F$13,2)),IF($AC$4="C",(VLOOKUP(AC52,Vasszegezés!$E$3:$F$13,2)),(VLOOKUP(AC52,Vasszegezés!$A$3:$F$13,6))))))</f>
        <v>0</v>
      </c>
      <c r="AE52" s="294"/>
      <c r="AF52" s="295"/>
      <c r="AG52" s="212"/>
      <c r="AH52" s="4">
        <f>IF(AG52=0,0,IF(AG$26="A",(VLOOKUP(AG52,Vasszegezés!$A$3:$F$13,2)),IF(AG$26="B",(VLOOKUP(AG52,Vasszegezés!$C$3:$F$13,2)),IF($AC$4="C",(VLOOKUP(AG52,Vasszegezés!$E$3:$F$13,2)),(VLOOKUP(AG52,Vasszegezés!$A$3:$F$13,6))))))</f>
        <v>0</v>
      </c>
      <c r="AI52" s="45"/>
      <c r="AJ52" s="13"/>
      <c r="AK52">
        <f>IF(I52="",0,1)</f>
        <v>0</v>
      </c>
      <c r="AL52">
        <f>IF(M52="",0,1)</f>
        <v>0</v>
      </c>
      <c r="AM52">
        <f>IF(Q52="",0,1)</f>
        <v>1</v>
      </c>
      <c r="AN52" s="43">
        <f>IF(U52="",0,1)</f>
        <v>0</v>
      </c>
      <c r="AO52">
        <f>IF(Y52="",0,1)</f>
        <v>0</v>
      </c>
      <c r="AP52">
        <f>IF(AC52="",0,1)</f>
        <v>0</v>
      </c>
      <c r="AQ52">
        <f>IF(AG52="",0,1)</f>
        <v>0</v>
      </c>
      <c r="AR52">
        <f>SUM(AK52:AQ52)</f>
        <v>1</v>
      </c>
      <c r="AS52">
        <f>AR52*32</f>
        <v>32</v>
      </c>
      <c r="AT52">
        <v>0</v>
      </c>
    </row>
    <row r="53" spans="1:46">
      <c r="A53" s="17"/>
      <c r="B53" s="3"/>
      <c r="C53" s="214"/>
      <c r="D53" s="215"/>
      <c r="E53" s="24">
        <f t="shared" ref="E52:E58" si="0">J53+N53+R53+V53+Z53+AD53+AH53</f>
        <v>0</v>
      </c>
      <c r="F53" s="37">
        <f t="shared" ref="F52:F58" si="1">(K53-L53)+(O53-P53)+(S53-T53)+(W53-X53)+(AA53-AB53)+(AE53-AF53)+(AI53-AJ53)</f>
        <v>0</v>
      </c>
      <c r="G53" s="11">
        <f t="shared" ref="G52:G58" si="2">E53/$D$26*100</f>
        <v>0</v>
      </c>
      <c r="H53" s="14">
        <f t="shared" ref="H52:H58" si="3">IF(E53=0,0,(E53/AS53)*100)</f>
        <v>0</v>
      </c>
      <c r="I53" s="12"/>
      <c r="J53" s="9">
        <f>IF(I53=0,0,IF(I$26="A",(VLOOKUP(I53,Vasszegezés!$A$3:$F$13,2)),IF(I$26="B",(VLOOKUP(I53,Vasszegezés!$C$3:$F$13,2)),IF($I$4="II",(VLOOKUP(I53,Vasszegezés!$A$3:$F$13,5)),(VLOOKUP(I53,Vasszegezés!$A$3:$F$13,6))))))</f>
        <v>0</v>
      </c>
      <c r="K53" s="11"/>
      <c r="L53" s="80"/>
      <c r="M53" s="12"/>
      <c r="N53" s="9">
        <f>IF(M53=0,0,IF(M$26="A",(VLOOKUP(M53,Vasszegezés!$A$3:$F$13,2)),IF(M$26="B",(VLOOKUP(M53,Vasszegezés!$C$3:$F$13,2)),IF($M$4="C",(VLOOKUP(M53,Vasszegezés!$E$3:$F$13,2)),(VLOOKUP(M53,Vasszegezés!$A$3:$F$13,6))))))</f>
        <v>0</v>
      </c>
      <c r="O53" s="11"/>
      <c r="P53" s="80"/>
      <c r="Q53" s="206"/>
      <c r="R53" s="9">
        <f>IF(Q53=0,0,IF(Q$26="A",(VLOOKUP(Q53,Vasszegezés!$A$3:$F$13,2)),IF(Q$26="B",(VLOOKUP(Q53,Vasszegezés!$C$3:$F$13,2)),IF($I$4="II",(VLOOKUP(Q53,Vasszegezés!$A$3:$F$13,5)),(VLOOKUP(Q53,Vasszegezés!$A$3:$F$13,6))))))</f>
        <v>0</v>
      </c>
      <c r="S53" s="45"/>
      <c r="T53" s="13"/>
      <c r="U53" s="12"/>
      <c r="V53" s="9">
        <f>IF(U53=0,0,IF(U$26="A",(VLOOKUP(U53,Vasszegezés!$A$3:$F$13,2)),IF(U$26="B",(VLOOKUP(U53,Vasszegezés!$C$3:$F$13,2)),IF($M$4="C",(VLOOKUP(U53,Vasszegezés!$E$3:$F$13,2)),(VLOOKUP(U53,Vasszegezés!$A$3:$F$13,6))))))</f>
        <v>0</v>
      </c>
      <c r="W53" s="6"/>
      <c r="X53" s="13"/>
      <c r="Y53" s="206"/>
      <c r="Z53" s="9">
        <f>IF(Y53=0,0,IF(Y$26="A",(VLOOKUP(Y53,Vasszegezés!$A$3:$F$13,2)),IF(Y$26="B",(VLOOKUP(Y53,Vasszegezés!$C$3:$F$13,2)),IF($M$4="C",(VLOOKUP(Y53,Vasszegezés!$E$3:$F$13,2)),(VLOOKUP(Y53,Vasszegezés!$A$3:$F$13,6))))))</f>
        <v>0</v>
      </c>
      <c r="AA53" s="45"/>
      <c r="AB53" s="13"/>
      <c r="AC53" s="82"/>
      <c r="AD53" s="4">
        <f>IF(AC53=0,0,IF(AC$26="A",(VLOOKUP(AC53,Vasszegezés!$A$3:$F$13,2)),IF(AC$26="B",(VLOOKUP(AC53,Vasszegezés!$C$3:$F$13,2)),IF($AC$4="C",(VLOOKUP(AC53,Vasszegezés!$E$3:$F$13,2)),(VLOOKUP(AC53,Vasszegezés!$A$3:$F$13,6))))))</f>
        <v>0</v>
      </c>
      <c r="AE53" s="45"/>
      <c r="AF53" s="13"/>
      <c r="AG53" s="202"/>
      <c r="AH53" s="4">
        <f>IF(AG53=0,0,IF(AG$26="A",(VLOOKUP(AG53,Vasszegezés!$A$3:$F$13,2)),IF(AG$26="B",(VLOOKUP(AG53,Vasszegezés!$C$3:$F$13,2)),IF($AC$4="C",(VLOOKUP(AG53,Vasszegezés!$E$3:$F$13,2)),(VLOOKUP(AG53,Vasszegezés!$A$3:$F$13,6))))))</f>
        <v>0</v>
      </c>
      <c r="AI53" s="45"/>
      <c r="AJ53" s="13"/>
      <c r="AK53">
        <f t="shared" ref="AK52:AK58" si="4">IF(I53="",0,1)</f>
        <v>0</v>
      </c>
      <c r="AL53">
        <f t="shared" ref="AL52:AL58" si="5">IF(M53="",0,1)</f>
        <v>0</v>
      </c>
      <c r="AM53">
        <f t="shared" ref="AM52:AM58" si="6">IF(Q53="",0,1)</f>
        <v>0</v>
      </c>
      <c r="AN53" s="43">
        <f t="shared" ref="AN52:AN58" si="7">IF(U53="",0,1)</f>
        <v>0</v>
      </c>
      <c r="AO53">
        <f t="shared" ref="AO52:AO58" si="8">IF(Y53="",0,1)</f>
        <v>0</v>
      </c>
      <c r="AP53">
        <f t="shared" ref="AP52:AP58" si="9">IF(AC53="",0,1)</f>
        <v>0</v>
      </c>
      <c r="AQ53">
        <f t="shared" ref="AQ52:AQ58" si="10">IF(AG53="",0,1)</f>
        <v>0</v>
      </c>
      <c r="AR53">
        <f t="shared" ref="AR52:AR58" si="11">SUM(AK53:AQ53)</f>
        <v>0</v>
      </c>
      <c r="AS53">
        <f t="shared" ref="AS52:AS58" si="12">AR53*32</f>
        <v>0</v>
      </c>
    </row>
    <row r="54" spans="1:46">
      <c r="A54" s="17"/>
      <c r="B54" s="3"/>
      <c r="C54" s="214"/>
      <c r="D54" s="215"/>
      <c r="E54" s="24">
        <f t="shared" si="0"/>
        <v>0</v>
      </c>
      <c r="F54" s="37">
        <f t="shared" si="1"/>
        <v>0</v>
      </c>
      <c r="G54" s="11">
        <f t="shared" si="2"/>
        <v>0</v>
      </c>
      <c r="H54" s="14">
        <f t="shared" si="3"/>
        <v>0</v>
      </c>
      <c r="I54" s="12"/>
      <c r="J54" s="9">
        <f>IF(I54=0,0,IF(I$26="A",(VLOOKUP(I54,Vasszegezés!$A$3:$F$13,2)),IF(I$26="B",(VLOOKUP(I54,Vasszegezés!$C$3:$F$13,2)),IF($I$4="II",(VLOOKUP(I54,Vasszegezés!$A$3:$F$13,5)),(VLOOKUP(I54,Vasszegezés!$A$3:$F$13,6))))))</f>
        <v>0</v>
      </c>
      <c r="K54" s="11"/>
      <c r="L54" s="80"/>
      <c r="M54" s="12"/>
      <c r="N54" s="11">
        <f>IF(M54=0,0,IF(M$26="A",(VLOOKUP(M54,Vasszegezés!$A$3:$F$13,2)),IF(M$26="B",(VLOOKUP(M54,Vasszegezés!$C$3:$F$13,2)),IF($M$4="C",(VLOOKUP(M54,Vasszegezés!$E$3:$F$13,2)),(VLOOKUP(M54,Vasszegezés!$A$3:$F$13,6))))))</f>
        <v>0</v>
      </c>
      <c r="O54" s="11"/>
      <c r="P54" s="80"/>
      <c r="Q54" s="12"/>
      <c r="R54" s="11">
        <f>IF(Q54=0,0,IF(Q$26="A",(VLOOKUP(Q54,Vasszegezés!$A$3:$F$13,2)),IF(Q$26="B",(VLOOKUP(Q54,Vasszegezés!$C$3:$F$13,2)),IF($I$4="II",(VLOOKUP(Q54,Vasszegezés!$A$3:$F$13,5)),(VLOOKUP(Q54,Vasszegezés!$A$3:$F$13,6))))))</f>
        <v>0</v>
      </c>
      <c r="S54" s="11"/>
      <c r="T54" s="80"/>
      <c r="U54" s="206"/>
      <c r="V54" s="11">
        <f>IF(U54=0,0,IF(U$26="A",(VLOOKUP(U54,Vasszegezés!$A$3:$F$13,2)),IF(U$26="B",(VLOOKUP(U54,Vasszegezés!$C$3:$F$13,2)),IF($M$4="C",(VLOOKUP(U54,Vasszegezés!$E$3:$F$13,2)),(VLOOKUP(U54,Vasszegezés!$A$3:$F$13,6))))))</f>
        <v>0</v>
      </c>
      <c r="W54" s="11"/>
      <c r="X54" s="80"/>
      <c r="Y54" s="206"/>
      <c r="Z54" s="9">
        <f>IF(Y54=0,0,IF(Y$26="A",(VLOOKUP(Y54,Vasszegezés!$A$3:$F$13,2)),IF(Y$26="B",(VLOOKUP(Y54,Vasszegezés!$C$3:$F$13,2)),IF($M$4="C",(VLOOKUP(Y54,Vasszegezés!$E$3:$F$13,2)),(VLOOKUP(Y54,Vasszegezés!$A$3:$F$13,6))))))</f>
        <v>0</v>
      </c>
      <c r="AA54" s="45"/>
      <c r="AB54" s="13"/>
      <c r="AC54" s="82"/>
      <c r="AD54" s="4">
        <f>IF(AC54=0,0,IF(AC$26="A",(VLOOKUP(AC54,Vasszegezés!$A$3:$F$13,2)),IF(AC$26="B",(VLOOKUP(AC54,Vasszegezés!$C$3:$F$13,2)),IF($AC$4="C",(VLOOKUP(AC54,Vasszegezés!$E$3:$F$13,2)),(VLOOKUP(AC54,Vasszegezés!$A$3:$F$13,6))))))</f>
        <v>0</v>
      </c>
      <c r="AE54" s="45"/>
      <c r="AF54" s="13"/>
      <c r="AG54" s="202"/>
      <c r="AH54" s="4">
        <f>IF(AG54=0,0,IF(AG$26="A",(VLOOKUP(AG54,Vasszegezés!$A$3:$F$13,2)),IF(AG$26="B",(VLOOKUP(AG54,Vasszegezés!$C$3:$F$13,2)),IF($AC$4="C",(VLOOKUP(AG54,Vasszegezés!$E$3:$F$13,2)),(VLOOKUP(AG54,Vasszegezés!$A$3:$F$13,6))))))</f>
        <v>0</v>
      </c>
      <c r="AI54" s="45"/>
      <c r="AJ54" s="13"/>
      <c r="AK54">
        <f t="shared" si="4"/>
        <v>0</v>
      </c>
      <c r="AL54">
        <f t="shared" si="5"/>
        <v>0</v>
      </c>
      <c r="AM54">
        <f t="shared" si="6"/>
        <v>0</v>
      </c>
      <c r="AN54" s="43">
        <f t="shared" si="7"/>
        <v>0</v>
      </c>
      <c r="AO54">
        <f t="shared" si="8"/>
        <v>0</v>
      </c>
      <c r="AP54">
        <f t="shared" si="9"/>
        <v>0</v>
      </c>
      <c r="AQ54">
        <f t="shared" si="10"/>
        <v>0</v>
      </c>
      <c r="AR54">
        <f t="shared" si="11"/>
        <v>0</v>
      </c>
      <c r="AS54">
        <f t="shared" si="12"/>
        <v>0</v>
      </c>
    </row>
    <row r="55" spans="1:46">
      <c r="A55" s="18"/>
      <c r="B55" s="3"/>
      <c r="C55" s="214"/>
      <c r="D55" s="215"/>
      <c r="E55" s="24">
        <f t="shared" si="0"/>
        <v>0</v>
      </c>
      <c r="F55" s="37">
        <f t="shared" si="1"/>
        <v>0</v>
      </c>
      <c r="G55" s="11">
        <f t="shared" si="2"/>
        <v>0</v>
      </c>
      <c r="H55" s="14">
        <f t="shared" si="3"/>
        <v>0</v>
      </c>
      <c r="I55" s="12"/>
      <c r="J55" s="9">
        <f>IF(I55=0,0,IF(I$26="A",(VLOOKUP(I55,Vasszegezés!$A$3:$F$13,2)),IF(I$26="B",(VLOOKUP(I55,Vasszegezés!$C$3:$F$13,2)),IF($I$4="II",(VLOOKUP(I55,Vasszegezés!$A$3:$F$13,5)),(VLOOKUP(I55,Vasszegezés!$A$3:$F$13,6))))))</f>
        <v>0</v>
      </c>
      <c r="K55" s="11"/>
      <c r="L55" s="80"/>
      <c r="M55" s="12"/>
      <c r="N55" s="9">
        <f>IF(M55=0,0,IF(M$26="A",(VLOOKUP(M55,Vasszegezés!$A$3:$F$13,2)),IF(M$26="B",(VLOOKUP(M55,Vasszegezés!$C$3:$F$13,2)),IF($M$4="C",(VLOOKUP(M55,Vasszegezés!$E$3:$F$13,2)),(VLOOKUP(M55,Vasszegezés!$A$3:$F$13,6))))))</f>
        <v>0</v>
      </c>
      <c r="O55" s="11"/>
      <c r="P55" s="80"/>
      <c r="Q55" s="12"/>
      <c r="R55" s="9">
        <f>IF(Q55=0,0,IF(Q$26="A",(VLOOKUP(Q55,Vasszegezés!$A$3:$F$13,2)),IF(Q$26="B",(VLOOKUP(Q55,Vasszegezés!$C$3:$F$13,2)),IF($I$4="II",(VLOOKUP(Q55,Vasszegezés!$A$3:$F$13,5)),(VLOOKUP(Q55,Vasszegezés!$A$3:$F$13,6))))))</f>
        <v>0</v>
      </c>
      <c r="S55" s="6"/>
      <c r="T55" s="13"/>
      <c r="U55" s="12"/>
      <c r="V55" s="9">
        <f>IF(U55=0,0,IF(U$26="A",(VLOOKUP(U55,Vasszegezés!$A$3:$F$13,2)),IF(U$26="B",(VLOOKUP(U55,Vasszegezés!$C$3:$F$13,2)),IF($M$4="C",(VLOOKUP(U55,Vasszegezés!$E$3:$F$13,2)),(VLOOKUP(U55,Vasszegezés!$A$3:$F$13,6))))))</f>
        <v>0</v>
      </c>
      <c r="W55" s="11"/>
      <c r="X55" s="80"/>
      <c r="Y55" s="206"/>
      <c r="Z55" s="9">
        <f>IF(Y55=0,0,IF(Y$26="A",(VLOOKUP(Y55,Vasszegezés!$A$3:$F$13,2)),IF(Y$26="B",(VLOOKUP(Y55,Vasszegezés!$C$3:$F$13,2)),IF($M$4="C",(VLOOKUP(Y55,Vasszegezés!$E$3:$F$13,2)),(VLOOKUP(Y55,Vasszegezés!$A$3:$F$13,6))))))</f>
        <v>0</v>
      </c>
      <c r="AA55" s="45"/>
      <c r="AB55" s="13"/>
      <c r="AC55" s="12"/>
      <c r="AD55" s="9">
        <f>IF(AC55=0,0,IF(AC$26="A",(VLOOKUP(AC55,Vasszegezés!$A$3:$F$13,2)),IF(AC$26="B",(VLOOKUP(AC55,Vasszegezés!$C$3:$F$13,2)),IF($AC$4="C",(VLOOKUP(AC55,Vasszegezés!$E$3:$F$13,2)),(VLOOKUP(AC55,Vasszegezés!$A$3:$F$13,6))))))</f>
        <v>0</v>
      </c>
      <c r="AE55" s="11"/>
      <c r="AF55" s="80"/>
      <c r="AG55" s="202"/>
      <c r="AH55" s="4">
        <f>IF(AG55=0,0,IF(AG$26="A",(VLOOKUP(AG55,Vasszegezés!$A$3:$F$13,2)),IF(AG$26="B",(VLOOKUP(AG55,Vasszegezés!$C$3:$F$13,2)),IF($AC$4="C",(VLOOKUP(AG55,Vasszegezés!$E$3:$F$13,2)),(VLOOKUP(AG55,Vasszegezés!$A$3:$F$13,6))))))</f>
        <v>0</v>
      </c>
      <c r="AI55" s="203"/>
      <c r="AJ55" s="78"/>
      <c r="AK55">
        <f t="shared" si="4"/>
        <v>0</v>
      </c>
      <c r="AL55">
        <f t="shared" si="5"/>
        <v>0</v>
      </c>
      <c r="AM55">
        <f t="shared" si="6"/>
        <v>0</v>
      </c>
      <c r="AN55" s="43">
        <f t="shared" si="7"/>
        <v>0</v>
      </c>
      <c r="AO55">
        <f t="shared" si="8"/>
        <v>0</v>
      </c>
      <c r="AP55">
        <f t="shared" si="9"/>
        <v>0</v>
      </c>
      <c r="AQ55">
        <f t="shared" si="10"/>
        <v>0</v>
      </c>
      <c r="AR55">
        <f t="shared" si="11"/>
        <v>0</v>
      </c>
      <c r="AS55">
        <f t="shared" si="12"/>
        <v>0</v>
      </c>
    </row>
    <row r="56" spans="1:46">
      <c r="A56" s="17"/>
      <c r="B56" s="3"/>
      <c r="C56" s="214"/>
      <c r="D56" s="215"/>
      <c r="E56" s="24">
        <f t="shared" si="0"/>
        <v>0</v>
      </c>
      <c r="F56" s="37">
        <f t="shared" si="1"/>
        <v>0</v>
      </c>
      <c r="G56" s="11">
        <f t="shared" si="2"/>
        <v>0</v>
      </c>
      <c r="H56" s="14">
        <f t="shared" si="3"/>
        <v>0</v>
      </c>
      <c r="I56" s="12"/>
      <c r="J56" s="9">
        <f>IF(I56=0,0,IF(I$26="A",(VLOOKUP(I56,Vasszegezés!$A$3:$F$13,2)),IF(I$26="B",(VLOOKUP(I56,Vasszegezés!$C$3:$F$13,2)),IF($I$4="II",(VLOOKUP(I56,Vasszegezés!$A$3:$F$13,5)),(VLOOKUP(I56,Vasszegezés!$A$3:$F$13,6))))))</f>
        <v>0</v>
      </c>
      <c r="K56" s="11"/>
      <c r="L56" s="80"/>
      <c r="M56" s="12"/>
      <c r="N56" s="9">
        <f>IF(M56=0,0,IF(M$26="A",(VLOOKUP(M56,Vasszegezés!$A$3:$F$13,2)),IF(M$26="B",(VLOOKUP(M56,Vasszegezés!$C$3:$F$13,2)),IF($M$4="C",(VLOOKUP(M56,Vasszegezés!$E$3:$F$13,2)),(VLOOKUP(M56,Vasszegezés!$A$3:$F$13,6))))))</f>
        <v>0</v>
      </c>
      <c r="O56" s="11"/>
      <c r="P56" s="80"/>
      <c r="Q56" s="12"/>
      <c r="R56" s="9">
        <f>IF(Q56=0,0,IF(Q$26="A",(VLOOKUP(Q56,Vasszegezés!$A$3:$F$13,2)),IF(Q$26="B",(VLOOKUP(Q56,Vasszegezés!$C$3:$F$13,2)),IF($I$4="II",(VLOOKUP(Q56,Vasszegezés!$A$3:$F$13,5)),(VLOOKUP(Q56,Vasszegezés!$A$3:$F$13,6))))))</f>
        <v>0</v>
      </c>
      <c r="S56" s="6"/>
      <c r="T56" s="13"/>
      <c r="U56" s="12"/>
      <c r="V56" s="9">
        <f>IF(U56=0,0,IF(U$26="A",(VLOOKUP(U56,Vasszegezés!$A$3:$F$13,2)),IF(U$26="B",(VLOOKUP(U56,Vasszegezés!$C$3:$F$13,2)),IF($M$4="C",(VLOOKUP(U56,Vasszegezés!$E$3:$F$13,2)),(VLOOKUP(U56,Vasszegezés!$A$3:$F$13,6))))))</f>
        <v>0</v>
      </c>
      <c r="W56" s="6"/>
      <c r="X56" s="13"/>
      <c r="Y56" s="12"/>
      <c r="Z56" s="9">
        <f>IF(Y56=0,0,IF(Y$26="A",(VLOOKUP(Y56,Vasszegezés!$A$3:$F$13,2)),IF(Y$26="B",(VLOOKUP(Y56,Vasszegezés!$C$3:$F$13,2)),IF($M$4="C",(VLOOKUP(Y56,Vasszegezés!$E$3:$F$13,2)),(VLOOKUP(Y56,Vasszegezés!$A$3:$F$13,6))))))</f>
        <v>0</v>
      </c>
      <c r="AA56" s="9"/>
      <c r="AB56" s="205"/>
      <c r="AC56" s="82"/>
      <c r="AD56" s="4">
        <f>IF(AC56=0,0,IF(AC$26="A",(VLOOKUP(AC56,Vasszegezés!$A$3:$F$13,2)),IF(AC$26="B",(VLOOKUP(AC56,Vasszegezés!$C$3:$F$13,2)),IF($AC$4="C",(VLOOKUP(AC56,Vasszegezés!$E$3:$F$13,2)),(VLOOKUP(AC56,Vasszegezés!$A$3:$F$13,6))))))</f>
        <v>0</v>
      </c>
      <c r="AE56" s="207"/>
      <c r="AF56" s="78"/>
      <c r="AG56" s="168"/>
      <c r="AH56" s="4">
        <f>IF(AG56=0,0,IF(AG$26="A",(VLOOKUP(AG56,Vasszegezés!$A$3:$F$13,2)),IF(AG$26="B",(VLOOKUP(AG56,Vasszegezés!$C$3:$F$13,2)),IF($AC$4="C",(VLOOKUP(AG56,Vasszegezés!$E$3:$F$13,2)),(VLOOKUP(AG56,Vasszegezés!$A$3:$F$13,6))))))</f>
        <v>0</v>
      </c>
      <c r="AI56" s="203"/>
      <c r="AJ56" s="78"/>
      <c r="AK56">
        <f t="shared" si="4"/>
        <v>0</v>
      </c>
      <c r="AL56">
        <f t="shared" si="5"/>
        <v>0</v>
      </c>
      <c r="AM56">
        <f t="shared" si="6"/>
        <v>0</v>
      </c>
      <c r="AN56" s="43">
        <f t="shared" si="7"/>
        <v>0</v>
      </c>
      <c r="AO56">
        <f t="shared" si="8"/>
        <v>0</v>
      </c>
      <c r="AP56">
        <f t="shared" si="9"/>
        <v>0</v>
      </c>
      <c r="AQ56">
        <f t="shared" si="10"/>
        <v>0</v>
      </c>
      <c r="AR56">
        <f t="shared" si="11"/>
        <v>0</v>
      </c>
      <c r="AS56">
        <f t="shared" si="12"/>
        <v>0</v>
      </c>
    </row>
    <row r="57" spans="1:46">
      <c r="A57" s="17"/>
      <c r="B57" s="3"/>
      <c r="C57" s="214"/>
      <c r="D57" s="215"/>
      <c r="E57" s="24">
        <f t="shared" si="0"/>
        <v>0</v>
      </c>
      <c r="F57" s="37">
        <f t="shared" si="1"/>
        <v>0</v>
      </c>
      <c r="G57" s="11">
        <f t="shared" si="2"/>
        <v>0</v>
      </c>
      <c r="H57" s="14">
        <f t="shared" si="3"/>
        <v>0</v>
      </c>
      <c r="I57" s="12"/>
      <c r="J57" s="9">
        <f>IF(I57=0,0,IF(I$26="A",(VLOOKUP(I57,Vasszegezés!$A$3:$F$13,2)),IF(I$26="B",(VLOOKUP(I57,Vasszegezés!$C$3:$F$13,2)),IF($I$4="II",(VLOOKUP(I57,Vasszegezés!$A$3:$F$13,5)),(VLOOKUP(I57,Vasszegezés!$A$3:$F$13,6))))))</f>
        <v>0</v>
      </c>
      <c r="K57" s="11"/>
      <c r="L57" s="80"/>
      <c r="M57" s="12"/>
      <c r="N57" s="9">
        <f>IF(M57=0,0,IF(M$26="A",(VLOOKUP(M57,Vasszegezés!$A$3:$F$13,2)),IF(M$26="B",(VLOOKUP(M57,Vasszegezés!$C$3:$F$13,2)),IF($M$4="C",(VLOOKUP(M57,Vasszegezés!$E$3:$F$13,2)),(VLOOKUP(M57,Vasszegezés!$A$3:$F$13,6))))))</f>
        <v>0</v>
      </c>
      <c r="O57" s="11"/>
      <c r="P57" s="80"/>
      <c r="Q57" s="12"/>
      <c r="R57" s="9">
        <f>IF(Q57=0,0,IF(Q$26="A",(VLOOKUP(Q57,Vasszegezés!$A$3:$F$13,2)),IF(Q$26="B",(VLOOKUP(Q57,Vasszegezés!$C$3:$F$13,2)),IF($I$4="II",(VLOOKUP(Q57,Vasszegezés!$A$3:$F$13,5)),(VLOOKUP(Q57,Vasszegezés!$A$3:$F$13,6))))))</f>
        <v>0</v>
      </c>
      <c r="S57" s="6"/>
      <c r="T57" s="13"/>
      <c r="U57" s="12"/>
      <c r="V57" s="9">
        <f>IF(U57=0,0,IF(U$26="A",(VLOOKUP(U57,Vasszegezés!$A$3:$F$13,2)),IF(U$26="B",(VLOOKUP(U57,Vasszegezés!$C$3:$F$13,2)),IF($M$4="C",(VLOOKUP(U57,Vasszegezés!$E$3:$F$13,2)),(VLOOKUP(U57,Vasszegezés!$A$3:$F$13,6))))))</f>
        <v>0</v>
      </c>
      <c r="W57" s="6"/>
      <c r="X57" s="13"/>
      <c r="Y57" s="12"/>
      <c r="Z57" s="9">
        <f>IF(Y57=0,0,IF(Y$26="A",(VLOOKUP(Y57,Vasszegezés!$A$3:$F$13,2)),IF(Y$26="B",(VLOOKUP(Y57,Vasszegezés!$C$3:$F$13,2)),IF($M$4="C",(VLOOKUP(Y57,Vasszegezés!$E$3:$F$13,2)),(VLOOKUP(Y57,Vasszegezés!$A$3:$F$13,6))))))</f>
        <v>0</v>
      </c>
      <c r="AA57" s="11"/>
      <c r="AB57" s="80"/>
      <c r="AC57" s="82"/>
      <c r="AD57" s="4">
        <f>IF(AC57=0,0,IF(AC$26="A",(VLOOKUP(AC57,Vasszegezés!$A$3:$F$13,2)),IF(AC$26="B",(VLOOKUP(AC57,Vasszegezés!$C$3:$F$13,2)),IF($AC$4="C",(VLOOKUP(AC57,Vasszegezés!$E$3:$F$13,2)),(VLOOKUP(AC57,Vasszegezés!$A$3:$F$13,6))))))</f>
        <v>0</v>
      </c>
      <c r="AE57" s="45"/>
      <c r="AF57" s="13"/>
      <c r="AG57" s="168"/>
      <c r="AH57" s="4">
        <f>IF(AG57=0,0,IF(AG$26="A",(VLOOKUP(AG57,Vasszegezés!$A$3:$F$13,2)),IF(AG$26="B",(VLOOKUP(AG57,Vasszegezés!$C$3:$F$13,2)),IF($AC$4="C",(VLOOKUP(AG57,Vasszegezés!$E$3:$F$13,2)),(VLOOKUP(AG57,Vasszegezés!$A$3:$F$13,6))))))</f>
        <v>0</v>
      </c>
      <c r="AI57" s="204"/>
      <c r="AJ57" s="78"/>
      <c r="AK57">
        <f t="shared" si="4"/>
        <v>0</v>
      </c>
      <c r="AL57">
        <f t="shared" si="5"/>
        <v>0</v>
      </c>
      <c r="AM57">
        <f t="shared" si="6"/>
        <v>0</v>
      </c>
      <c r="AN57" s="43">
        <f t="shared" si="7"/>
        <v>0</v>
      </c>
      <c r="AO57">
        <f t="shared" si="8"/>
        <v>0</v>
      </c>
      <c r="AP57">
        <f t="shared" si="9"/>
        <v>0</v>
      </c>
      <c r="AQ57">
        <f t="shared" si="10"/>
        <v>0</v>
      </c>
      <c r="AR57">
        <f t="shared" si="11"/>
        <v>0</v>
      </c>
      <c r="AS57">
        <f t="shared" si="12"/>
        <v>0</v>
      </c>
    </row>
    <row r="58" spans="1:46">
      <c r="A58" s="18"/>
      <c r="B58" s="3"/>
      <c r="C58" s="214"/>
      <c r="D58" s="215"/>
      <c r="E58" s="24">
        <f t="shared" si="0"/>
        <v>0</v>
      </c>
      <c r="F58" s="37">
        <f t="shared" si="1"/>
        <v>0</v>
      </c>
      <c r="G58" s="11">
        <f t="shared" si="2"/>
        <v>0</v>
      </c>
      <c r="H58" s="14">
        <f t="shared" si="3"/>
        <v>0</v>
      </c>
      <c r="I58" s="12"/>
      <c r="J58" s="9">
        <f>IF(I58=0,0,IF(I$26="A",(VLOOKUP(I58,Vasszegezés!$A$3:$F$13,2)),IF(I$26="B",(VLOOKUP(I58,Vasszegezés!$C$3:$F$13,2)),IF($I$4="II",(VLOOKUP(I58,Vasszegezés!$A$3:$F$13,5)),(VLOOKUP(I58,Vasszegezés!$A$3:$F$13,6))))))</f>
        <v>0</v>
      </c>
      <c r="K58" s="11"/>
      <c r="L58" s="80"/>
      <c r="M58" s="12"/>
      <c r="N58" s="9">
        <f>IF(M58=0,0,IF(M$26="A",(VLOOKUP(M58,Vasszegezés!$A$3:$F$13,2)),IF(M$26="B",(VLOOKUP(M58,Vasszegezés!$C$3:$F$13,2)),IF($M$4="C",(VLOOKUP(M58,Vasszegezés!$E$3:$F$13,2)),(VLOOKUP(M58,Vasszegezés!$A$3:$F$13,6))))))</f>
        <v>0</v>
      </c>
      <c r="O58" s="11"/>
      <c r="P58" s="80"/>
      <c r="Q58" s="12"/>
      <c r="R58" s="9">
        <f>IF(Q58=0,0,IF(Q$26="A",(VLOOKUP(Q58,Vasszegezés!$A$3:$F$13,2)),IF(Q$26="B",(VLOOKUP(Q58,Vasszegezés!$C$3:$F$13,2)),IF($I$4="II",(VLOOKUP(Q58,Vasszegezés!$A$3:$F$13,5)),(VLOOKUP(Q58,Vasszegezés!$A$3:$F$13,6))))))</f>
        <v>0</v>
      </c>
      <c r="S58" s="6"/>
      <c r="T58" s="13"/>
      <c r="U58" s="12"/>
      <c r="V58" s="9">
        <f>IF(U58=0,0,IF(U$26="A",(VLOOKUP(U58,Vasszegezés!$A$3:$F$13,2)),IF(U$26="B",(VLOOKUP(U58,Vasszegezés!$C$3:$F$13,2)),IF($M$4="C",(VLOOKUP(U58,Vasszegezés!$E$3:$F$13,2)),(VLOOKUP(U58,Vasszegezés!$A$3:$F$13,6))))))</f>
        <v>0</v>
      </c>
      <c r="W58" s="6"/>
      <c r="X58" s="13"/>
      <c r="Y58" s="206"/>
      <c r="Z58" s="9">
        <f>IF(Y58=0,0,IF(Y$26="A",(VLOOKUP(Y58,Vasszegezés!$A$3:$F$13,2)),IF(Y$26="B",(VLOOKUP(Y58,Vasszegezés!$C$3:$F$13,2)),IF($M$4="C",(VLOOKUP(Y58,Vasszegezés!$E$3:$F$13,2)),(VLOOKUP(Y58,Vasszegezés!$A$3:$F$13,6))))))</f>
        <v>0</v>
      </c>
      <c r="AA58" s="45"/>
      <c r="AB58" s="13"/>
      <c r="AC58" s="82"/>
      <c r="AD58" s="4">
        <f>IF(AC58=0,0,IF(AC$26="A",(VLOOKUP(AC58,Vasszegezés!$A$3:$F$13,2)),IF(AC$26="B",(VLOOKUP(AC58,Vasszegezés!$C$3:$F$13,2)),IF($AC$4="C",(VLOOKUP(AC58,Vasszegezés!$E$3:$F$13,2)),(VLOOKUP(AC58,Vasszegezés!$A$3:$F$13,6))))))</f>
        <v>0</v>
      </c>
      <c r="AE58" s="45"/>
      <c r="AF58" s="13"/>
      <c r="AG58" s="168"/>
      <c r="AH58" s="4">
        <f>IF(AG58=0,0,IF(AG$26="A",(VLOOKUP(AG58,Vasszegezés!$A$3:$F$13,2)),IF(AG$26="B",(VLOOKUP(AG58,Vasszegezés!$C$3:$F$13,2)),IF($AC$4="C",(VLOOKUP(AG58,Vasszegezés!$E$3:$F$13,2)),(VLOOKUP(AG58,Vasszegezés!$A$3:$F$13,6))))))</f>
        <v>0</v>
      </c>
      <c r="AI58" s="45"/>
      <c r="AJ58" s="13"/>
      <c r="AK58">
        <f t="shared" si="4"/>
        <v>0</v>
      </c>
      <c r="AL58">
        <f t="shared" si="5"/>
        <v>0</v>
      </c>
      <c r="AM58">
        <f t="shared" si="6"/>
        <v>0</v>
      </c>
      <c r="AN58" s="43">
        <f t="shared" si="7"/>
        <v>0</v>
      </c>
      <c r="AO58">
        <f t="shared" si="8"/>
        <v>0</v>
      </c>
      <c r="AP58">
        <f t="shared" si="9"/>
        <v>0</v>
      </c>
      <c r="AQ58">
        <f t="shared" si="10"/>
        <v>0</v>
      </c>
      <c r="AR58">
        <f t="shared" si="11"/>
        <v>0</v>
      </c>
      <c r="AS58">
        <f t="shared" si="12"/>
        <v>0</v>
      </c>
    </row>
    <row r="59" spans="1:46">
      <c r="A59" s="17"/>
      <c r="B59" s="3"/>
      <c r="C59" s="214"/>
      <c r="D59" s="215"/>
      <c r="E59" s="24">
        <f t="shared" ref="E59:E63" si="13">J59+N59+R59+V59+Z59+AD59+AH59</f>
        <v>0</v>
      </c>
      <c r="F59" s="37">
        <f t="shared" ref="F59:F63" si="14">(K59-L59)+(O59-P59)+(S59-T59)+(W59-X59)+(AA59-AB59)+(AE59-AF59)+(AI59-AJ59)</f>
        <v>0</v>
      </c>
      <c r="G59" s="11">
        <f t="shared" ref="G59:G63" si="15">E59/$D$26*100</f>
        <v>0</v>
      </c>
      <c r="H59" s="14">
        <f t="shared" ref="H59:H63" si="16">IF(E59=0,0,(E59/AS59)*100)</f>
        <v>0</v>
      </c>
      <c r="I59" s="12"/>
      <c r="J59" s="11">
        <f>IF(I59=0,0,IF(I$26="A",(VLOOKUP(I59,Vasszegezés!$A$3:$F$13,2)),IF(I$26="B",(VLOOKUP(I59,Vasszegezés!$C$3:$F$13,2)),IF($I$4="II",(VLOOKUP(I59,Vasszegezés!$A$3:$F$13,5)),(VLOOKUP(I59,Vasszegezés!$A$3:$F$13,6))))))</f>
        <v>0</v>
      </c>
      <c r="K59" s="11"/>
      <c r="L59" s="80"/>
      <c r="M59" s="12"/>
      <c r="N59" s="9">
        <f>IF(M59=0,0,IF(M$26="A",(VLOOKUP(M59,Vasszegezés!$A$3:$F$13,2)),IF(M$26="B",(VLOOKUP(M59,Vasszegezés!$C$3:$F$13,2)),IF($M$4="C",(VLOOKUP(M59,Vasszegezés!$E$3:$F$13,2)),(VLOOKUP(M59,Vasszegezés!$A$3:$F$13,6))))))</f>
        <v>0</v>
      </c>
      <c r="O59" s="6"/>
      <c r="P59" s="13"/>
      <c r="Q59" s="12"/>
      <c r="R59" s="11">
        <f>IF(Q59=0,0,IF(Q$26="A",(VLOOKUP(Q59,Vasszegezés!$A$3:$F$13,2)),IF(Q$26="B",(VLOOKUP(Q59,Vasszegezés!$C$3:$F$13,2)),IF($I$4="II",(VLOOKUP(Q59,Vasszegezés!$A$3:$F$13,5)),(VLOOKUP(Q59,Vasszegezés!$A$3:$F$13,6))))))</f>
        <v>0</v>
      </c>
      <c r="S59" s="45"/>
      <c r="T59" s="13"/>
      <c r="U59" s="12"/>
      <c r="V59" s="11">
        <f>IF(U59=0,0,IF(U$26="A",(VLOOKUP(U59,Vasszegezés!$A$3:$F$13,2)),IF(U$26="B",(VLOOKUP(U59,Vasszegezés!$C$3:$F$13,2)),IF($M$4="C",(VLOOKUP(U59,Vasszegezés!$E$3:$F$13,2)),(VLOOKUP(U59,Vasszegezés!$A$3:$F$13,6))))))</f>
        <v>0</v>
      </c>
      <c r="W59" s="6"/>
      <c r="X59" s="13"/>
      <c r="Y59" s="206"/>
      <c r="Z59" s="9">
        <f>IF(Y59=0,0,IF(Y$26="A",(VLOOKUP(Y59,Vasszegezés!$A$3:$F$13,2)),IF(Y$26="B",(VLOOKUP(Y59,Vasszegezés!$C$3:$F$13,2)),IF($M$4="C",(VLOOKUP(Y59,Vasszegezés!$E$3:$F$13,2)),(VLOOKUP(Y59,Vasszegezés!$A$3:$F$13,6))))))</f>
        <v>0</v>
      </c>
      <c r="AA59" s="45"/>
      <c r="AB59" s="13"/>
      <c r="AC59" s="82"/>
      <c r="AD59" s="4">
        <f>IF(AC59=0,0,IF(AC$26="A",(VLOOKUP(AC59,Vasszegezés!$A$3:$F$13,2)),IF(AC$26="B",(VLOOKUP(AC59,Vasszegezés!$C$3:$F$13,2)),IF($AC$4="C",(VLOOKUP(AC59,Vasszegezés!$E$3:$F$13,2)),(VLOOKUP(AC59,Vasszegezés!$A$3:$F$13,6))))))</f>
        <v>0</v>
      </c>
      <c r="AE59" s="45"/>
      <c r="AF59" s="13"/>
      <c r="AG59" s="168"/>
      <c r="AH59" s="4">
        <f>IF(AG59=0,0,IF(AG$26="A",(VLOOKUP(AG59,Vasszegezés!$A$3:$F$13,2)),IF(AG$26="B",(VLOOKUP(AG59,Vasszegezés!$C$3:$F$13,2)),IF($AC$4="C",(VLOOKUP(AG59,Vasszegezés!$E$3:$F$13,2)),(VLOOKUP(AG59,Vasszegezés!$A$3:$F$13,6))))))</f>
        <v>0</v>
      </c>
      <c r="AI59" s="45"/>
      <c r="AJ59" s="13"/>
      <c r="AK59">
        <f t="shared" ref="AK59:AK63" si="17">IF(I59="",0,1)</f>
        <v>0</v>
      </c>
      <c r="AL59">
        <f t="shared" ref="AL59:AL63" si="18">IF(M59="",0,1)</f>
        <v>0</v>
      </c>
      <c r="AM59">
        <f t="shared" ref="AM59:AM63" si="19">IF(Q59="",0,1)</f>
        <v>0</v>
      </c>
      <c r="AN59" s="43">
        <f t="shared" ref="AN59:AN63" si="20">IF(U59="",0,1)</f>
        <v>0</v>
      </c>
      <c r="AO59">
        <f t="shared" ref="AO59:AO63" si="21">IF(Y59="",0,1)</f>
        <v>0</v>
      </c>
      <c r="AP59">
        <f t="shared" ref="AP59:AP63" si="22">IF(AC59="",0,1)</f>
        <v>0</v>
      </c>
      <c r="AQ59">
        <f t="shared" ref="AQ59:AQ63" si="23">IF(AG59="",0,1)</f>
        <v>0</v>
      </c>
      <c r="AR59">
        <f t="shared" ref="AR59:AR63" si="24">SUM(AK59:AQ59)</f>
        <v>0</v>
      </c>
      <c r="AS59">
        <f t="shared" ref="AS59:AS63" si="25">AR59*32</f>
        <v>0</v>
      </c>
    </row>
    <row r="60" spans="1:46">
      <c r="A60" s="17"/>
      <c r="B60" s="3"/>
      <c r="C60" s="214"/>
      <c r="D60" s="215"/>
      <c r="E60" s="24">
        <f t="shared" si="13"/>
        <v>0</v>
      </c>
      <c r="F60" s="37">
        <f t="shared" si="14"/>
        <v>0</v>
      </c>
      <c r="G60" s="11">
        <f t="shared" si="15"/>
        <v>0</v>
      </c>
      <c r="H60" s="14">
        <f t="shared" si="16"/>
        <v>0</v>
      </c>
      <c r="I60" s="12"/>
      <c r="J60" s="9">
        <f>IF(I60=0,0,IF(I$26="A",(VLOOKUP(I60,Vasszegezés!$A$3:$F$13,2)),IF(I$26="B",(VLOOKUP(I60,Vasszegezés!$C$3:$F$13,2)),IF($I$4="II",(VLOOKUP(I60,Vasszegezés!$A$3:$F$13,5)),(VLOOKUP(I60,Vasszegezés!$A$3:$F$13,6))))))</f>
        <v>0</v>
      </c>
      <c r="K60" s="11"/>
      <c r="L60" s="80"/>
      <c r="M60" s="12"/>
      <c r="N60" s="11">
        <f>IF(M60=0,0,IF(M$26="A",(VLOOKUP(M60,Vasszegezés!$A$3:$F$13,2)),IF(M$26="B",(VLOOKUP(M60,Vasszegezés!$C$3:$F$13,2)),IF($M$4="C",(VLOOKUP(M60,Vasszegezés!$E$3:$F$13,2)),(VLOOKUP(M60,Vasszegezés!$A$3:$F$13,6))))))</f>
        <v>0</v>
      </c>
      <c r="O60" s="6"/>
      <c r="P60" s="13"/>
      <c r="Q60" s="12"/>
      <c r="R60" s="11">
        <f>IF(Q60=0,0,IF(Q$26="A",(VLOOKUP(Q60,Vasszegezés!$A$3:$F$13,2)),IF(Q$26="B",(VLOOKUP(Q60,Vasszegezés!$C$3:$F$13,2)),IF($I$4="II",(VLOOKUP(Q60,Vasszegezés!$A$3:$F$13,5)),(VLOOKUP(Q60,Vasszegezés!$A$3:$F$13,6))))))</f>
        <v>0</v>
      </c>
      <c r="S60" s="45"/>
      <c r="T60" s="13"/>
      <c r="U60" s="12"/>
      <c r="V60" s="11">
        <f>IF(U60=0,0,IF(U$26="A",(VLOOKUP(U60,Vasszegezés!$A$3:$F$13,2)),IF(U$26="B",(VLOOKUP(U60,Vasszegezés!$C$3:$F$13,2)),IF($M$4="C",(VLOOKUP(U60,Vasszegezés!$E$3:$F$13,2)),(VLOOKUP(U60,Vasszegezés!$A$3:$F$13,6))))))</f>
        <v>0</v>
      </c>
      <c r="W60" s="6"/>
      <c r="X60" s="13"/>
      <c r="Y60" s="206"/>
      <c r="Z60" s="9">
        <f>IF(Y60=0,0,IF(Y$26="A",(VLOOKUP(Y60,Vasszegezés!$A$3:$F$13,2)),IF(Y$26="B",(VLOOKUP(Y60,Vasszegezés!$C$3:$F$13,2)),IF($M$4="C",(VLOOKUP(Y60,Vasszegezés!$E$3:$F$13,2)),(VLOOKUP(Y60,Vasszegezés!$A$3:$F$13,6))))))</f>
        <v>0</v>
      </c>
      <c r="AA60" s="45"/>
      <c r="AB60" s="13"/>
      <c r="AC60" s="82"/>
      <c r="AD60" s="4">
        <f>IF(AC60=0,0,IF(AC$26="A",(VLOOKUP(AC60,Vasszegezés!$A$3:$F$13,2)),IF(AC$26="B",(VLOOKUP(AC60,Vasszegezés!$C$3:$F$13,2)),IF($AC$4="C",(VLOOKUP(AC60,Vasszegezés!$E$3:$F$13,2)),(VLOOKUP(AC60,Vasszegezés!$A$3:$F$13,6))))))</f>
        <v>0</v>
      </c>
      <c r="AE60" s="45"/>
      <c r="AF60" s="13"/>
      <c r="AG60" s="168"/>
      <c r="AH60" s="4">
        <f>IF(AG60=0,0,IF(AG$26="A",(VLOOKUP(AG60,Vasszegezés!$A$3:$F$13,2)),IF(AG$26="B",(VLOOKUP(AG60,Vasszegezés!$C$3:$F$13,2)),IF($AC$4="C",(VLOOKUP(AG60,Vasszegezés!$E$3:$F$13,2)),(VLOOKUP(AG60,Vasszegezés!$A$3:$F$13,6))))))</f>
        <v>0</v>
      </c>
      <c r="AI60" s="169"/>
      <c r="AJ60" s="78"/>
      <c r="AK60">
        <f t="shared" si="17"/>
        <v>0</v>
      </c>
      <c r="AL60">
        <f t="shared" si="18"/>
        <v>0</v>
      </c>
      <c r="AM60">
        <f t="shared" si="19"/>
        <v>0</v>
      </c>
      <c r="AN60" s="43">
        <f t="shared" si="20"/>
        <v>0</v>
      </c>
      <c r="AO60">
        <f t="shared" si="21"/>
        <v>0</v>
      </c>
      <c r="AP60">
        <f t="shared" si="22"/>
        <v>0</v>
      </c>
      <c r="AQ60">
        <f t="shared" si="23"/>
        <v>0</v>
      </c>
      <c r="AR60">
        <f t="shared" si="24"/>
        <v>0</v>
      </c>
      <c r="AS60">
        <f t="shared" si="25"/>
        <v>0</v>
      </c>
    </row>
    <row r="61" spans="1:46">
      <c r="A61" s="18"/>
      <c r="B61" s="3"/>
      <c r="C61" s="214"/>
      <c r="D61" s="215"/>
      <c r="E61" s="24">
        <f t="shared" si="13"/>
        <v>0</v>
      </c>
      <c r="F61" s="37">
        <f t="shared" si="14"/>
        <v>0</v>
      </c>
      <c r="G61" s="11">
        <f t="shared" si="15"/>
        <v>0</v>
      </c>
      <c r="H61" s="14">
        <f t="shared" si="16"/>
        <v>0</v>
      </c>
      <c r="I61" s="12"/>
      <c r="J61" s="9">
        <f>IF(I61=0,0,IF(I$26="A",(VLOOKUP(I61,Vasszegezés!$A$3:$F$13,2)),IF(I$26="B",(VLOOKUP(I61,Vasszegezés!$C$3:$F$13,2)),IF($I$4="II",(VLOOKUP(I61,Vasszegezés!$A$3:$F$13,5)),(VLOOKUP(I61,Vasszegezés!$A$3:$F$13,6))))))</f>
        <v>0</v>
      </c>
      <c r="K61" s="11"/>
      <c r="L61" s="80"/>
      <c r="M61" s="12"/>
      <c r="N61" s="11">
        <f>IF(M61=0,0,IF(M$26="A",(VLOOKUP(M61,Vasszegezés!$A$3:$F$13,2)),IF(M$26="B",(VLOOKUP(M61,Vasszegezés!$C$3:$F$13,2)),IF($M$4="C",(VLOOKUP(M61,Vasszegezés!$E$3:$F$13,2)),(VLOOKUP(M61,Vasszegezés!$A$3:$F$13,6))))))</f>
        <v>0</v>
      </c>
      <c r="O61" s="6"/>
      <c r="P61" s="13"/>
      <c r="Q61" s="12"/>
      <c r="R61" s="11">
        <f>IF(Q61=0,0,IF(Q$26="A",(VLOOKUP(Q61,Vasszegezés!$A$3:$F$13,2)),IF(Q$26="B",(VLOOKUP(Q61,Vasszegezés!$C$3:$F$13,2)),IF($I$4="II",(VLOOKUP(Q61,Vasszegezés!$A$3:$F$13,5)),(VLOOKUP(Q61,Vasszegezés!$A$3:$F$13,6))))))</f>
        <v>0</v>
      </c>
      <c r="S61" s="45"/>
      <c r="T61" s="13"/>
      <c r="U61" s="206"/>
      <c r="V61" s="11">
        <f>IF(U61=0,0,IF(U$26="A",(VLOOKUP(U61,Vasszegezés!$A$3:$F$13,2)),IF(U$26="B",(VLOOKUP(U61,Vasszegezés!$C$3:$F$13,2)),IF($M$4="C",(VLOOKUP(U61,Vasszegezés!$E$3:$F$13,2)),(VLOOKUP(U61,Vasszegezés!$A$3:$F$13,6))))))</f>
        <v>0</v>
      </c>
      <c r="W61" s="11"/>
      <c r="X61" s="80"/>
      <c r="Y61" s="206"/>
      <c r="Z61" s="9">
        <f>IF(Y61=0,0,IF(Y$26="A",(VLOOKUP(Y61,Vasszegezés!$A$3:$F$13,2)),IF(Y$26="B",(VLOOKUP(Y61,Vasszegezés!$C$3:$F$13,2)),IF($M$4="C",(VLOOKUP(Y61,Vasszegezés!$E$3:$F$13,2)),(VLOOKUP(Y61,Vasszegezés!$A$3:$F$13,6))))))</f>
        <v>0</v>
      </c>
      <c r="AA61" s="45"/>
      <c r="AB61" s="13"/>
      <c r="AC61" s="82"/>
      <c r="AD61" s="4">
        <f>IF(AC61=0,0,IF(AC$26="A",(VLOOKUP(AC61,Vasszegezés!$A$3:$F$13,2)),IF(AC$26="B",(VLOOKUP(AC61,Vasszegezés!$C$3:$F$13,2)),IF($AC$4="C",(VLOOKUP(AC61,Vasszegezés!$E$3:$F$13,2)),(VLOOKUP(AC61,Vasszegezés!$A$3:$F$13,6))))))</f>
        <v>0</v>
      </c>
      <c r="AE61" s="45"/>
      <c r="AF61" s="13"/>
      <c r="AG61" s="168"/>
      <c r="AH61" s="4">
        <f>IF(AG61=0,0,IF(AG$26="A",(VLOOKUP(AG61,Vasszegezés!$A$3:$F$13,2)),IF(AG$26="B",(VLOOKUP(AG61,Vasszegezés!$C$3:$F$13,2)),IF($AC$4="C",(VLOOKUP(AG61,Vasszegezés!$E$3:$F$13,2)),(VLOOKUP(AG61,Vasszegezés!$A$3:$F$13,6))))))</f>
        <v>0</v>
      </c>
      <c r="AI61" s="169"/>
      <c r="AJ61" s="78"/>
      <c r="AK61">
        <f t="shared" si="17"/>
        <v>0</v>
      </c>
      <c r="AL61">
        <f t="shared" si="18"/>
        <v>0</v>
      </c>
      <c r="AM61">
        <f t="shared" si="19"/>
        <v>0</v>
      </c>
      <c r="AN61" s="43">
        <f t="shared" si="20"/>
        <v>0</v>
      </c>
      <c r="AO61">
        <f t="shared" si="21"/>
        <v>0</v>
      </c>
      <c r="AP61">
        <f t="shared" si="22"/>
        <v>0</v>
      </c>
      <c r="AQ61">
        <f t="shared" si="23"/>
        <v>0</v>
      </c>
      <c r="AR61">
        <f t="shared" si="24"/>
        <v>0</v>
      </c>
      <c r="AS61">
        <f t="shared" si="25"/>
        <v>0</v>
      </c>
    </row>
    <row r="62" spans="1:46">
      <c r="A62" s="17"/>
      <c r="B62" s="3"/>
      <c r="C62" s="214"/>
      <c r="D62" s="215"/>
      <c r="E62" s="24">
        <f t="shared" si="13"/>
        <v>0</v>
      </c>
      <c r="F62" s="37">
        <f t="shared" si="14"/>
        <v>0</v>
      </c>
      <c r="G62" s="11">
        <f t="shared" si="15"/>
        <v>0</v>
      </c>
      <c r="H62" s="14">
        <f t="shared" si="16"/>
        <v>0</v>
      </c>
      <c r="I62" s="12"/>
      <c r="J62" s="11">
        <f>IF(I62=0,0,IF(I$26="A",(VLOOKUP(I62,Vasszegezés!$A$3:$F$13,2)),IF(I$26="B",(VLOOKUP(I62,Vasszegezés!$C$3:$F$13,2)),IF($I$4="II",(VLOOKUP(I62,Vasszegezés!$A$3:$F$13,5)),(VLOOKUP(I62,Vasszegezés!$A$3:$F$13,6))))))</f>
        <v>0</v>
      </c>
      <c r="K62" s="11"/>
      <c r="L62" s="80"/>
      <c r="M62" s="12"/>
      <c r="N62" s="9">
        <f>IF(M62=0,0,IF(M$26="A",(VLOOKUP(M62,Vasszegezés!$A$3:$F$13,2)),IF(M$26="B",(VLOOKUP(M62,Vasszegezés!$C$3:$F$13,2)),IF($M$4="C",(VLOOKUP(M62,Vasszegezés!$E$3:$F$13,2)),(VLOOKUP(M62,Vasszegezés!$A$3:$F$13,6))))))</f>
        <v>0</v>
      </c>
      <c r="O62" s="6"/>
      <c r="P62" s="13"/>
      <c r="Q62" s="12"/>
      <c r="R62" s="9">
        <f>IF(Q62=0,0,IF(Q$26="A",(VLOOKUP(Q62,Vasszegezés!$A$3:$F$13,2)),IF(Q$26="B",(VLOOKUP(Q62,Vasszegezés!$C$3:$F$13,2)),IF($I$4="II",(VLOOKUP(Q62,Vasszegezés!$A$3:$F$13,5)),(VLOOKUP(Q62,Vasszegezés!$A$3:$F$13,6))))))</f>
        <v>0</v>
      </c>
      <c r="S62" s="45"/>
      <c r="T62" s="13"/>
      <c r="U62" s="12"/>
      <c r="V62" s="11">
        <f>IF(U62=0,0,IF(U$26="A",(VLOOKUP(U62,Vasszegezés!$A$3:$F$13,2)),IF(U$26="B",(VLOOKUP(U62,Vasszegezés!$C$3:$F$13,2)),IF($M$4="C",(VLOOKUP(U62,Vasszegezés!$E$3:$F$13,2)),(VLOOKUP(U62,Vasszegezés!$A$3:$F$13,6))))))</f>
        <v>0</v>
      </c>
      <c r="W62" s="6"/>
      <c r="X62" s="13"/>
      <c r="Y62" s="206"/>
      <c r="Z62" s="9">
        <f>IF(Y62=0,0,IF(Y$26="A",(VLOOKUP(Y62,Vasszegezés!$A$3:$F$13,2)),IF(Y$26="B",(VLOOKUP(Y62,Vasszegezés!$C$3:$F$13,2)),IF($M$4="C",(VLOOKUP(Y62,Vasszegezés!$E$3:$F$13,2)),(VLOOKUP(Y62,Vasszegezés!$A$3:$F$13,6))))))</f>
        <v>0</v>
      </c>
      <c r="AA62" s="45"/>
      <c r="AB62" s="13"/>
      <c r="AC62" s="82"/>
      <c r="AD62" s="4">
        <f>IF(AC62=0,0,IF(AC$26="A",(VLOOKUP(AC62,Vasszegezés!$A$3:$F$13,2)),IF(AC$26="B",(VLOOKUP(AC62,Vasszegezés!$C$3:$F$13,2)),IF($AC$4="C",(VLOOKUP(AC62,Vasszegezés!$E$3:$F$13,2)),(VLOOKUP(AC62,Vasszegezés!$A$3:$F$13,6))))))</f>
        <v>0</v>
      </c>
      <c r="AE62" s="45"/>
      <c r="AF62" s="13"/>
      <c r="AG62" s="168"/>
      <c r="AH62" s="4">
        <f>IF(AG62=0,0,IF(AG$26="A",(VLOOKUP(AG62,Vasszegezés!$A$3:$F$13,2)),IF(AG$26="B",(VLOOKUP(AG62,Vasszegezés!$C$3:$F$13,2)),IF($AC$4="C",(VLOOKUP(AG62,Vasszegezés!$E$3:$F$13,2)),(VLOOKUP(AG62,Vasszegezés!$A$3:$F$13,6))))))</f>
        <v>0</v>
      </c>
      <c r="AI62" s="45"/>
      <c r="AJ62" s="13"/>
      <c r="AK62">
        <f t="shared" si="17"/>
        <v>0</v>
      </c>
      <c r="AL62">
        <f t="shared" si="18"/>
        <v>0</v>
      </c>
      <c r="AM62">
        <f t="shared" si="19"/>
        <v>0</v>
      </c>
      <c r="AN62" s="43">
        <f t="shared" si="20"/>
        <v>0</v>
      </c>
      <c r="AO62">
        <f t="shared" si="21"/>
        <v>0</v>
      </c>
      <c r="AP62">
        <f t="shared" si="22"/>
        <v>0</v>
      </c>
      <c r="AQ62">
        <f t="shared" si="23"/>
        <v>0</v>
      </c>
      <c r="AR62">
        <f t="shared" si="24"/>
        <v>0</v>
      </c>
      <c r="AS62">
        <f t="shared" si="25"/>
        <v>0</v>
      </c>
    </row>
    <row r="63" spans="1:46" ht="13.5" thickBot="1">
      <c r="A63" s="17"/>
      <c r="B63" s="19"/>
      <c r="C63" s="216"/>
      <c r="D63" s="217"/>
      <c r="E63" s="76">
        <f t="shared" si="13"/>
        <v>0</v>
      </c>
      <c r="F63" s="47">
        <f t="shared" si="14"/>
        <v>0</v>
      </c>
      <c r="G63" s="21">
        <f t="shared" si="15"/>
        <v>0</v>
      </c>
      <c r="H63" s="167">
        <f t="shared" si="16"/>
        <v>0</v>
      </c>
      <c r="I63" s="20"/>
      <c r="J63" s="21">
        <f>IF(I63=0,0,IF(I$26="A",(VLOOKUP(I63,Vasszegezés!$A$3:$F$13,2)),IF(I$26="B",(VLOOKUP(I63,Vasszegezés!$C$3:$F$13,2)),IF($I$4="II",(VLOOKUP(I63,Vasszegezés!$A$3:$F$13,5)),(VLOOKUP(I63,Vasszegezés!$A$3:$F$13,6))))))</f>
        <v>0</v>
      </c>
      <c r="K63" s="21"/>
      <c r="L63" s="81"/>
      <c r="M63" s="20"/>
      <c r="N63" s="21">
        <f>IF(M63=0,0,IF(M$26="A",(VLOOKUP(M63,Vasszegezés!$A$3:$F$13,2)),IF(M$26="B",(VLOOKUP(M63,Vasszegezés!$C$3:$F$13,2)),IF($M$4="C",(VLOOKUP(M63,Vasszegezés!$E$3:$F$13,2)),(VLOOKUP(M63,Vasszegezés!$A$3:$F$13,6))))))</f>
        <v>0</v>
      </c>
      <c r="O63" s="21"/>
      <c r="P63" s="23"/>
      <c r="Q63" s="46"/>
      <c r="R63" s="21">
        <f>IF(Q63=0,0,IF(Q$26="A",(VLOOKUP(Q63,Vasszegezés!$A$3:$F$13,2)),IF(Q$26="B",(VLOOKUP(Q63,Vasszegezés!$C$3:$F$13,2)),IF($I$4="II",(VLOOKUP(Q63,Vasszegezés!$A$3:$F$13,5)),(VLOOKUP(Q63,Vasszegezés!$A$3:$F$13,6))))))</f>
        <v>0</v>
      </c>
      <c r="S63" s="47"/>
      <c r="T63" s="23"/>
      <c r="U63" s="20"/>
      <c r="V63" s="21">
        <f>IF(U63=0,0,IF(U$26="A",(VLOOKUP(U63,Vasszegezés!$A$3:$F$13,2)),IF(U$26="B",(VLOOKUP(U63,Vasszegezés!$C$3:$F$13,2)),IF($M$4="C",(VLOOKUP(U63,Vasszegezés!$E$3:$F$13,2)),(VLOOKUP(U63,Vasszegezés!$A$3:$F$13,6))))))</f>
        <v>0</v>
      </c>
      <c r="W63" s="21"/>
      <c r="X63" s="23"/>
      <c r="Y63" s="46"/>
      <c r="Z63" s="22">
        <f>IF(Y63=0,0,IF(Y$26="A",(VLOOKUP(Y63,Vasszegezés!$A$3:$F$13,2)),IF(Y$26="B",(VLOOKUP(Y63,Vasszegezés!$C$3:$F$13,2)),IF($M$4="C",(VLOOKUP(Y63,Vasszegezés!$E$3:$F$13,2)),(VLOOKUP(Y63,Vasszegezés!$A$3:$F$13,6))))))</f>
        <v>0</v>
      </c>
      <c r="AA63" s="47"/>
      <c r="AB63" s="23"/>
      <c r="AC63" s="69"/>
      <c r="AD63" s="22">
        <f>IF(AC63=0,0,IF(AC$26="A",(VLOOKUP(AC63,Vasszegezés!$A$3:$F$13,2)),IF(AC$26="B",(VLOOKUP(AC63,Vasszegezés!$C$3:$F$13,2)),IF($AC$4="C",(VLOOKUP(AC63,Vasszegezés!$E$3:$F$13,2)),(VLOOKUP(AC63,Vasszegezés!$A$3:$F$13,6))))))</f>
        <v>0</v>
      </c>
      <c r="AE63" s="47"/>
      <c r="AF63" s="23"/>
      <c r="AG63" s="46"/>
      <c r="AH63" s="22">
        <f>IF(AG63=0,0,IF(AG$26="A",(VLOOKUP(AG63,Vasszegezés!$A$3:$F$13,2)),IF(AG$26="B",(VLOOKUP(AG63,Vasszegezés!$C$3:$F$13,2)),IF($AC$4="C",(VLOOKUP(AG63,Vasszegezés!$E$3:$F$13,2)),(VLOOKUP(AG63,Vasszegezés!$A$3:$F$13,6))))))</f>
        <v>0</v>
      </c>
      <c r="AI63" s="47"/>
      <c r="AJ63" s="23"/>
      <c r="AK63">
        <f t="shared" si="17"/>
        <v>0</v>
      </c>
      <c r="AL63">
        <f t="shared" si="18"/>
        <v>0</v>
      </c>
      <c r="AM63">
        <f t="shared" si="19"/>
        <v>0</v>
      </c>
      <c r="AN63" s="43">
        <f t="shared" si="20"/>
        <v>0</v>
      </c>
      <c r="AO63">
        <f t="shared" si="21"/>
        <v>0</v>
      </c>
      <c r="AP63">
        <f t="shared" si="22"/>
        <v>0</v>
      </c>
      <c r="AQ63">
        <f t="shared" si="23"/>
        <v>0</v>
      </c>
      <c r="AR63">
        <f t="shared" si="24"/>
        <v>0</v>
      </c>
      <c r="AS63">
        <f t="shared" si="25"/>
        <v>0</v>
      </c>
    </row>
    <row r="64" spans="1:46">
      <c r="AN64" s="43"/>
    </row>
  </sheetData>
  <sortState ref="A42:AT43">
    <sortCondition descending="1" ref="E42:E43"/>
  </sortState>
  <mergeCells count="96">
    <mergeCell ref="C48:D48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6:D6"/>
    <mergeCell ref="C7:D7"/>
    <mergeCell ref="C8:D8"/>
    <mergeCell ref="C9:D9"/>
    <mergeCell ref="C10:D10"/>
    <mergeCell ref="C21:D21"/>
    <mergeCell ref="C25:D25"/>
    <mergeCell ref="C11:D11"/>
    <mergeCell ref="C16:D16"/>
    <mergeCell ref="C17:D17"/>
    <mergeCell ref="C18:D18"/>
    <mergeCell ref="C19:D19"/>
    <mergeCell ref="C12:D12"/>
    <mergeCell ref="C13:D13"/>
    <mergeCell ref="C14:D14"/>
    <mergeCell ref="C15:D15"/>
    <mergeCell ref="AG4:AH4"/>
    <mergeCell ref="O4:P4"/>
    <mergeCell ref="F25:F27"/>
    <mergeCell ref="M26:N26"/>
    <mergeCell ref="M4:N4"/>
    <mergeCell ref="H25:H27"/>
    <mergeCell ref="I26:J26"/>
    <mergeCell ref="I4:J4"/>
    <mergeCell ref="K26:L26"/>
    <mergeCell ref="K4:L4"/>
    <mergeCell ref="H3:H5"/>
    <mergeCell ref="G3:G5"/>
    <mergeCell ref="AI4:AJ4"/>
    <mergeCell ref="AG26:AH26"/>
    <mergeCell ref="AI26:AJ26"/>
    <mergeCell ref="S4:T4"/>
    <mergeCell ref="S26:T26"/>
    <mergeCell ref="AE26:AF26"/>
    <mergeCell ref="Y26:Z26"/>
    <mergeCell ref="AC26:AD26"/>
    <mergeCell ref="W26:X26"/>
    <mergeCell ref="AA26:AB26"/>
    <mergeCell ref="U26:V26"/>
    <mergeCell ref="AE4:AF4"/>
    <mergeCell ref="AA4:AB4"/>
    <mergeCell ref="W4:X4"/>
    <mergeCell ref="A24:AF24"/>
    <mergeCell ref="A25:B26"/>
    <mergeCell ref="A2:AF2"/>
    <mergeCell ref="C27:D27"/>
    <mergeCell ref="A3:B4"/>
    <mergeCell ref="AC4:AD4"/>
    <mergeCell ref="U4:V4"/>
    <mergeCell ref="Y4:Z4"/>
    <mergeCell ref="C3:D3"/>
    <mergeCell ref="C5:D5"/>
    <mergeCell ref="O26:P26"/>
    <mergeCell ref="Q26:R26"/>
    <mergeCell ref="Q4:R4"/>
    <mergeCell ref="E25:E27"/>
    <mergeCell ref="G25:G27"/>
    <mergeCell ref="F3:F5"/>
    <mergeCell ref="E3:E5"/>
    <mergeCell ref="C20:D20"/>
    <mergeCell ref="C49:D49"/>
    <mergeCell ref="C50:D50"/>
    <mergeCell ref="C51:D51"/>
    <mergeCell ref="C52:D52"/>
    <mergeCell ref="C63:D63"/>
    <mergeCell ref="C59:D59"/>
    <mergeCell ref="C60:D60"/>
    <mergeCell ref="C61:D61"/>
    <mergeCell ref="C62:D62"/>
    <mergeCell ref="C58:D58"/>
    <mergeCell ref="C53:D53"/>
    <mergeCell ref="C54:D54"/>
    <mergeCell ref="C55:D55"/>
    <mergeCell ref="C56:D56"/>
    <mergeCell ref="C57:D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U51"/>
  <sheetViews>
    <sheetView zoomScale="70" zoomScaleNormal="70" workbookViewId="0">
      <pane ySplit="1" topLeftCell="A2" activePane="bottomLeft" state="frozen"/>
      <selection pane="bottomLeft" activeCell="A22" sqref="A22:XFD23"/>
    </sheetView>
  </sheetViews>
  <sheetFormatPr defaultRowHeight="12.75"/>
  <cols>
    <col min="1" max="1" width="22.85546875" bestFit="1" customWidth="1"/>
    <col min="2" max="30" width="3.5703125" customWidth="1"/>
    <col min="31" max="43" width="3.42578125" customWidth="1"/>
    <col min="44" max="49" width="3.5703125" customWidth="1"/>
    <col min="50" max="53" width="5.7109375" customWidth="1"/>
    <col min="54" max="64" width="3.7109375" customWidth="1"/>
  </cols>
  <sheetData>
    <row r="1" spans="1:359" ht="135.75" customHeight="1" thickTop="1" thickBot="1">
      <c r="A1" s="259" t="s">
        <v>56</v>
      </c>
      <c r="B1" s="252" t="str">
        <f>A3</f>
        <v>Ádám Zoltán</v>
      </c>
      <c r="C1" s="252"/>
      <c r="D1" s="253"/>
      <c r="E1" s="251" t="str">
        <f>A4</f>
        <v>Ádám Zsolt</v>
      </c>
      <c r="F1" s="252"/>
      <c r="G1" s="253"/>
      <c r="H1" s="251" t="str">
        <f>A5</f>
        <v>Barta Csaba</v>
      </c>
      <c r="I1" s="252"/>
      <c r="J1" s="253"/>
      <c r="K1" s="254" t="str">
        <f>A6</f>
        <v>Fejes Gábor</v>
      </c>
      <c r="L1" s="261"/>
      <c r="M1" s="262"/>
      <c r="N1" s="254" t="str">
        <f>A7</f>
        <v>Gyimesi Tibor</v>
      </c>
      <c r="O1" s="261"/>
      <c r="P1" s="262"/>
      <c r="Q1" s="251" t="str">
        <f>A8</f>
        <v>Horváth Csaba</v>
      </c>
      <c r="R1" s="252"/>
      <c r="S1" s="253"/>
      <c r="T1" s="254" t="str">
        <f>A9</f>
        <v>Káplár András</v>
      </c>
      <c r="U1" s="261"/>
      <c r="V1" s="262"/>
      <c r="W1" s="251" t="str">
        <f>A10</f>
        <v>Keller Zoltán</v>
      </c>
      <c r="X1" s="252"/>
      <c r="Y1" s="253"/>
      <c r="Z1" s="251" t="str">
        <f>A11</f>
        <v>Németh Barna</v>
      </c>
      <c r="AA1" s="252"/>
      <c r="AB1" s="253"/>
      <c r="AC1" s="254" t="str">
        <f>A12</f>
        <v>Sajtos Gábor</v>
      </c>
      <c r="AD1" s="252"/>
      <c r="AE1" s="253"/>
      <c r="AF1" s="251" t="str">
        <f>A13</f>
        <v>Szakács Gábor</v>
      </c>
      <c r="AG1" s="252"/>
      <c r="AH1" s="253"/>
      <c r="AI1" s="251" t="str">
        <f>A14</f>
        <v>Szakács Péter</v>
      </c>
      <c r="AJ1" s="252"/>
      <c r="AK1" s="253"/>
      <c r="AL1" s="254" t="str">
        <f>A15</f>
        <v>Szalma Róbert</v>
      </c>
      <c r="AM1" s="252"/>
      <c r="AN1" s="253"/>
      <c r="AO1" s="251" t="str">
        <f>A16</f>
        <v>Szilárd Zoltán</v>
      </c>
      <c r="AP1" s="252"/>
      <c r="AQ1" s="253"/>
      <c r="AR1" s="252" t="str">
        <f>A17</f>
        <v>Takács Imre</v>
      </c>
      <c r="AS1" s="252"/>
      <c r="AT1" s="253"/>
      <c r="AU1" s="254" t="str">
        <f>A18</f>
        <v>Varró Gábor</v>
      </c>
      <c r="AV1" s="261"/>
      <c r="AW1" s="262"/>
      <c r="AX1" s="279" t="s">
        <v>20</v>
      </c>
      <c r="AY1" s="271" t="s">
        <v>21</v>
      </c>
      <c r="AZ1" s="277" t="s">
        <v>22</v>
      </c>
      <c r="BA1" s="273" t="s">
        <v>23</v>
      </c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359" ht="15" customHeight="1" thickTop="1" thickBot="1">
      <c r="A2" s="260"/>
      <c r="B2" s="114" t="s">
        <v>24</v>
      </c>
      <c r="C2" s="115" t="s">
        <v>25</v>
      </c>
      <c r="D2" s="116" t="s">
        <v>6</v>
      </c>
      <c r="E2" s="117" t="s">
        <v>24</v>
      </c>
      <c r="F2" s="115"/>
      <c r="G2" s="118" t="s">
        <v>6</v>
      </c>
      <c r="H2" s="119" t="s">
        <v>24</v>
      </c>
      <c r="I2" s="115" t="s">
        <v>25</v>
      </c>
      <c r="J2" s="116" t="s">
        <v>6</v>
      </c>
      <c r="K2" s="117" t="s">
        <v>24</v>
      </c>
      <c r="L2" s="115" t="s">
        <v>25</v>
      </c>
      <c r="M2" s="118" t="s">
        <v>6</v>
      </c>
      <c r="N2" s="120" t="s">
        <v>24</v>
      </c>
      <c r="O2" s="115" t="s">
        <v>25</v>
      </c>
      <c r="P2" s="121" t="s">
        <v>6</v>
      </c>
      <c r="Q2" s="117" t="s">
        <v>24</v>
      </c>
      <c r="R2" s="115" t="s">
        <v>25</v>
      </c>
      <c r="S2" s="118" t="s">
        <v>6</v>
      </c>
      <c r="T2" s="119" t="s">
        <v>24</v>
      </c>
      <c r="U2" s="115" t="s">
        <v>25</v>
      </c>
      <c r="V2" s="116" t="s">
        <v>6</v>
      </c>
      <c r="W2" s="117" t="s">
        <v>24</v>
      </c>
      <c r="X2" s="115" t="s">
        <v>25</v>
      </c>
      <c r="Y2" s="118" t="s">
        <v>6</v>
      </c>
      <c r="Z2" s="119" t="s">
        <v>24</v>
      </c>
      <c r="AA2" s="115" t="s">
        <v>25</v>
      </c>
      <c r="AB2" s="116" t="s">
        <v>6</v>
      </c>
      <c r="AC2" s="117" t="s">
        <v>24</v>
      </c>
      <c r="AD2" s="115" t="s">
        <v>25</v>
      </c>
      <c r="AE2" s="118" t="s">
        <v>6</v>
      </c>
      <c r="AF2" s="117" t="s">
        <v>24</v>
      </c>
      <c r="AG2" s="115" t="s">
        <v>25</v>
      </c>
      <c r="AH2" s="118" t="s">
        <v>6</v>
      </c>
      <c r="AI2" s="117" t="s">
        <v>24</v>
      </c>
      <c r="AJ2" s="115" t="s">
        <v>25</v>
      </c>
      <c r="AK2" s="118" t="s">
        <v>6</v>
      </c>
      <c r="AL2" s="117" t="s">
        <v>24</v>
      </c>
      <c r="AM2" s="115" t="s">
        <v>25</v>
      </c>
      <c r="AN2" s="118" t="s">
        <v>6</v>
      </c>
      <c r="AO2" s="117" t="s">
        <v>24</v>
      </c>
      <c r="AP2" s="115" t="s">
        <v>25</v>
      </c>
      <c r="AQ2" s="118" t="s">
        <v>6</v>
      </c>
      <c r="AR2" s="119" t="s">
        <v>24</v>
      </c>
      <c r="AS2" s="115" t="s">
        <v>25</v>
      </c>
      <c r="AT2" s="116" t="s">
        <v>6</v>
      </c>
      <c r="AU2" s="117" t="s">
        <v>24</v>
      </c>
      <c r="AV2" s="115" t="s">
        <v>25</v>
      </c>
      <c r="AW2" s="131" t="s">
        <v>6</v>
      </c>
      <c r="AX2" s="280"/>
      <c r="AY2" s="275"/>
      <c r="AZ2" s="278"/>
      <c r="BA2" s="276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359" s="34" customFormat="1" ht="15" customHeight="1" thickTop="1" thickBot="1">
      <c r="A3" s="84" t="s">
        <v>34</v>
      </c>
      <c r="B3" s="92"/>
      <c r="C3" s="93"/>
      <c r="D3" s="94"/>
      <c r="E3" s="95">
        <v>0</v>
      </c>
      <c r="F3" s="96">
        <v>1</v>
      </c>
      <c r="G3" s="97">
        <f>IF(E3+F3=0,"",E3/(E3+F3)*100)</f>
        <v>0</v>
      </c>
      <c r="H3" s="98">
        <v>3</v>
      </c>
      <c r="I3" s="96">
        <v>0</v>
      </c>
      <c r="J3" s="99">
        <f t="shared" ref="J3:J18" si="0">IF(H3+I3=0,"",H3/(H3+I3)*100)</f>
        <v>100</v>
      </c>
      <c r="K3" s="95"/>
      <c r="L3" s="96"/>
      <c r="M3" s="97" t="str">
        <f t="shared" ref="M3:M18" si="1">IF(K3+L3=0,"",K3/(K3+L3)*100)</f>
        <v/>
      </c>
      <c r="N3" s="98">
        <v>1</v>
      </c>
      <c r="O3" s="96">
        <v>0</v>
      </c>
      <c r="P3" s="99">
        <f t="shared" ref="P3:P18" si="2">IF(N3+O3=0,"",N3/(N3+O3)*100)</f>
        <v>100</v>
      </c>
      <c r="Q3" s="95">
        <v>2</v>
      </c>
      <c r="R3" s="96">
        <v>0</v>
      </c>
      <c r="S3" s="99">
        <f t="shared" ref="S3:S18" si="3">IF(Q3+R3=0,"",Q3/(Q3+R3)*100)</f>
        <v>100</v>
      </c>
      <c r="T3" s="95">
        <v>2</v>
      </c>
      <c r="U3" s="96">
        <v>0</v>
      </c>
      <c r="V3" s="97">
        <f t="shared" ref="V3:V18" si="4">IF(T3+U3=0,"",T3/(T3+U3)*100)</f>
        <v>100</v>
      </c>
      <c r="W3" s="98"/>
      <c r="X3" s="96"/>
      <c r="Y3" s="99" t="str">
        <f t="shared" ref="Y3:Y18" si="5">IF(W3+X3=0,"",W3/(W3+X3)*100)</f>
        <v/>
      </c>
      <c r="Z3" s="95"/>
      <c r="AA3" s="96"/>
      <c r="AB3" s="97" t="str">
        <f t="shared" ref="AB3:AB18" si="6">IF(Z3+AA3=0,"",Z3/(Z3+AA3)*100)</f>
        <v/>
      </c>
      <c r="AC3" s="98"/>
      <c r="AD3" s="96"/>
      <c r="AE3" s="99" t="str">
        <f t="shared" ref="AE3:AE18" si="7">IF(AC3+AD3=0,"",AC3/(AC3+AD3)*100)</f>
        <v/>
      </c>
      <c r="AF3" s="95">
        <v>2</v>
      </c>
      <c r="AG3" s="96">
        <v>0</v>
      </c>
      <c r="AH3" s="97">
        <f t="shared" ref="AH3:AH18" si="8">IF(AF3+AG3=0,"",AF3/(AF3+AG3)*100)</f>
        <v>100</v>
      </c>
      <c r="AI3" s="95">
        <v>0</v>
      </c>
      <c r="AJ3" s="96">
        <v>1</v>
      </c>
      <c r="AK3" s="99">
        <f t="shared" ref="AK3:AK18" si="9">IF(AI3+AJ3=0,"",AI3/(AI3+AJ3)*100)</f>
        <v>0</v>
      </c>
      <c r="AL3" s="95">
        <v>3</v>
      </c>
      <c r="AM3" s="96">
        <v>0</v>
      </c>
      <c r="AN3" s="97">
        <f t="shared" ref="AN3:AN18" si="10">IF(AL3+AM3=0,"",AL3/(AL3+AM3)*100)</f>
        <v>100</v>
      </c>
      <c r="AO3" s="95">
        <v>0</v>
      </c>
      <c r="AP3" s="96">
        <v>3</v>
      </c>
      <c r="AQ3" s="200">
        <f t="shared" ref="AQ3:AQ18" si="11">IF(AO3+AP3=0,"",AO3/(AO3+AP3)*100)</f>
        <v>0</v>
      </c>
      <c r="AR3" s="98">
        <v>1</v>
      </c>
      <c r="AS3" s="96">
        <v>1</v>
      </c>
      <c r="AT3" s="99">
        <f t="shared" ref="AT3:AT16" si="12">IF(AR3+AS3=0,"",AR3/(AR3+AS3)*100)</f>
        <v>50</v>
      </c>
      <c r="AU3" s="95">
        <v>0</v>
      </c>
      <c r="AV3" s="96">
        <v>2</v>
      </c>
      <c r="AW3" s="97">
        <f t="shared" ref="AW3:AW17" si="13">IF(AU3+AV3=0,"",AU3/(AU3+AV3)*100)</f>
        <v>0</v>
      </c>
      <c r="AX3" s="122">
        <f t="shared" ref="AX3:AX18" si="14">E3+H3+K3+N3+Q3+T3+W3+Z3+AC3+AR3+AU3+AF3+AI3+AL3+AO3+B3</f>
        <v>14</v>
      </c>
      <c r="AY3" s="83">
        <f t="shared" ref="AY3:AY18" si="15">F3+I3+L3+O3+R3+U3+X3+AA3+AD3+AS3+AV3+AG3+AJ3+AM3+AP3+C3</f>
        <v>8</v>
      </c>
      <c r="AZ3" s="126">
        <f t="shared" ref="AZ3:AZ18" si="16">AX3+AY3</f>
        <v>22</v>
      </c>
      <c r="BA3" s="130">
        <f t="shared" ref="BA3:BA18" si="17">IF(AZ3=0,"",AX3/AZ3*100)</f>
        <v>63.636363636363633</v>
      </c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58"/>
      <c r="DD3" s="58"/>
      <c r="DE3" s="58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</row>
    <row r="4" spans="1:359" s="35" customFormat="1" ht="15" customHeight="1" thickTop="1" thickBot="1">
      <c r="A4" s="85" t="s">
        <v>43</v>
      </c>
      <c r="B4" s="65">
        <v>1</v>
      </c>
      <c r="C4" s="39">
        <v>0</v>
      </c>
      <c r="D4" s="60">
        <f t="shared" ref="D4:D18" si="18">IF(B4+C4=0,"",B4/(B4+C4)*100)</f>
        <v>100</v>
      </c>
      <c r="E4" s="110"/>
      <c r="F4" s="111"/>
      <c r="G4" s="101"/>
      <c r="H4" s="48">
        <v>1</v>
      </c>
      <c r="I4" s="39">
        <v>0</v>
      </c>
      <c r="J4" s="60">
        <f t="shared" si="0"/>
        <v>100</v>
      </c>
      <c r="K4" s="32"/>
      <c r="L4" s="39"/>
      <c r="M4" s="33" t="str">
        <f t="shared" si="1"/>
        <v/>
      </c>
      <c r="N4" s="48">
        <v>1</v>
      </c>
      <c r="O4" s="39">
        <v>0</v>
      </c>
      <c r="P4" s="60">
        <f t="shared" si="2"/>
        <v>100</v>
      </c>
      <c r="Q4" s="32">
        <v>2</v>
      </c>
      <c r="R4" s="39">
        <v>0</v>
      </c>
      <c r="S4" s="60">
        <f t="shared" si="3"/>
        <v>100</v>
      </c>
      <c r="T4" s="32"/>
      <c r="U4" s="39"/>
      <c r="V4" s="33" t="str">
        <f t="shared" si="4"/>
        <v/>
      </c>
      <c r="W4" s="48">
        <v>1</v>
      </c>
      <c r="X4" s="39">
        <v>0</v>
      </c>
      <c r="Y4" s="60">
        <f t="shared" si="5"/>
        <v>100</v>
      </c>
      <c r="Z4" s="32">
        <v>5</v>
      </c>
      <c r="AA4" s="39">
        <v>0</v>
      </c>
      <c r="AB4" s="33">
        <f t="shared" si="6"/>
        <v>100</v>
      </c>
      <c r="AC4" s="48"/>
      <c r="AD4" s="39"/>
      <c r="AE4" s="60" t="str">
        <f t="shared" si="7"/>
        <v/>
      </c>
      <c r="AF4" s="32"/>
      <c r="AG4" s="39"/>
      <c r="AH4" s="33" t="str">
        <f t="shared" si="8"/>
        <v/>
      </c>
      <c r="AI4" s="32">
        <v>4</v>
      </c>
      <c r="AJ4" s="39">
        <v>0</v>
      </c>
      <c r="AK4" s="60">
        <f t="shared" si="9"/>
        <v>100</v>
      </c>
      <c r="AL4" s="32">
        <v>2</v>
      </c>
      <c r="AM4" s="39">
        <v>0</v>
      </c>
      <c r="AN4" s="33">
        <f t="shared" si="10"/>
        <v>100</v>
      </c>
      <c r="AO4" s="185">
        <v>4</v>
      </c>
      <c r="AP4" s="190">
        <v>1</v>
      </c>
      <c r="AQ4" s="33">
        <f t="shared" si="11"/>
        <v>80</v>
      </c>
      <c r="AR4" s="48">
        <v>1</v>
      </c>
      <c r="AS4" s="39">
        <v>0</v>
      </c>
      <c r="AT4" s="60">
        <f t="shared" si="12"/>
        <v>100</v>
      </c>
      <c r="AU4" s="32">
        <v>6</v>
      </c>
      <c r="AV4" s="39">
        <v>0</v>
      </c>
      <c r="AW4" s="33">
        <f t="shared" si="13"/>
        <v>100</v>
      </c>
      <c r="AX4" s="123">
        <f t="shared" si="14"/>
        <v>28</v>
      </c>
      <c r="AY4" s="106">
        <f t="shared" si="15"/>
        <v>1</v>
      </c>
      <c r="AZ4" s="127">
        <f t="shared" si="16"/>
        <v>29</v>
      </c>
      <c r="BA4" s="129">
        <f t="shared" si="17"/>
        <v>96.551724137931032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359" s="42" customFormat="1" ht="15" customHeight="1" thickTop="1" thickBot="1">
      <c r="A5" s="86" t="s">
        <v>13</v>
      </c>
      <c r="B5" s="66">
        <v>0</v>
      </c>
      <c r="C5" s="55">
        <v>3</v>
      </c>
      <c r="D5" s="59">
        <f t="shared" si="18"/>
        <v>0</v>
      </c>
      <c r="E5" s="40">
        <v>0</v>
      </c>
      <c r="F5" s="55">
        <v>1</v>
      </c>
      <c r="G5" s="41">
        <f t="shared" ref="G5:G18" si="19">IF(E5+F5=0,"",E5/(E5+F5)*100)</f>
        <v>0</v>
      </c>
      <c r="H5" s="56"/>
      <c r="I5" s="100"/>
      <c r="J5" s="102" t="str">
        <f t="shared" si="0"/>
        <v/>
      </c>
      <c r="K5" s="40"/>
      <c r="L5" s="55"/>
      <c r="M5" s="41" t="str">
        <f t="shared" si="1"/>
        <v/>
      </c>
      <c r="N5" s="49">
        <v>5</v>
      </c>
      <c r="O5" s="55">
        <v>0</v>
      </c>
      <c r="P5" s="41">
        <f t="shared" si="2"/>
        <v>100</v>
      </c>
      <c r="Q5" s="40">
        <v>1</v>
      </c>
      <c r="R5" s="55">
        <v>0</v>
      </c>
      <c r="S5" s="59">
        <f t="shared" si="3"/>
        <v>100</v>
      </c>
      <c r="T5" s="40">
        <v>0</v>
      </c>
      <c r="U5" s="55">
        <v>2</v>
      </c>
      <c r="V5" s="41">
        <f t="shared" si="4"/>
        <v>0</v>
      </c>
      <c r="W5" s="49">
        <v>1</v>
      </c>
      <c r="X5" s="55">
        <v>0</v>
      </c>
      <c r="Y5" s="59">
        <f t="shared" si="5"/>
        <v>100</v>
      </c>
      <c r="Z5" s="40">
        <v>0</v>
      </c>
      <c r="AA5" s="55">
        <v>4</v>
      </c>
      <c r="AB5" s="41">
        <f t="shared" si="6"/>
        <v>0</v>
      </c>
      <c r="AC5" s="49"/>
      <c r="AD5" s="55"/>
      <c r="AE5" s="59" t="str">
        <f t="shared" si="7"/>
        <v/>
      </c>
      <c r="AF5" s="40">
        <v>1</v>
      </c>
      <c r="AG5" s="55">
        <v>2</v>
      </c>
      <c r="AH5" s="41">
        <f t="shared" si="8"/>
        <v>33.333333333333329</v>
      </c>
      <c r="AI5" s="40"/>
      <c r="AJ5" s="55"/>
      <c r="AK5" s="59" t="str">
        <f t="shared" si="9"/>
        <v/>
      </c>
      <c r="AL5" s="40">
        <v>2</v>
      </c>
      <c r="AM5" s="55">
        <v>0</v>
      </c>
      <c r="AN5" s="41">
        <f t="shared" si="10"/>
        <v>100</v>
      </c>
      <c r="AO5" s="40">
        <v>1</v>
      </c>
      <c r="AP5" s="55">
        <v>2</v>
      </c>
      <c r="AQ5" s="41">
        <f t="shared" si="11"/>
        <v>33.333333333333329</v>
      </c>
      <c r="AR5" s="49">
        <v>2</v>
      </c>
      <c r="AS5" s="55">
        <v>2</v>
      </c>
      <c r="AT5" s="41">
        <f t="shared" si="12"/>
        <v>50</v>
      </c>
      <c r="AU5" s="40">
        <v>1</v>
      </c>
      <c r="AV5" s="55">
        <v>1</v>
      </c>
      <c r="AW5" s="41">
        <f t="shared" si="13"/>
        <v>50</v>
      </c>
      <c r="AX5" s="122">
        <f t="shared" si="14"/>
        <v>14</v>
      </c>
      <c r="AY5" s="83">
        <f t="shared" si="15"/>
        <v>17</v>
      </c>
      <c r="AZ5" s="126">
        <f t="shared" si="16"/>
        <v>31</v>
      </c>
      <c r="BA5" s="130">
        <f t="shared" si="17"/>
        <v>45.161290322580641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</row>
    <row r="6" spans="1:359" s="35" customFormat="1" ht="15" customHeight="1" thickTop="1" thickBot="1">
      <c r="A6" s="85" t="s">
        <v>33</v>
      </c>
      <c r="B6" s="65"/>
      <c r="C6" s="39"/>
      <c r="D6" s="60" t="str">
        <f t="shared" si="18"/>
        <v/>
      </c>
      <c r="E6" s="32"/>
      <c r="F6" s="39"/>
      <c r="G6" s="33" t="str">
        <f t="shared" si="19"/>
        <v/>
      </c>
      <c r="H6" s="48"/>
      <c r="I6" s="39"/>
      <c r="J6" s="60" t="str">
        <f t="shared" si="0"/>
        <v/>
      </c>
      <c r="K6" s="110"/>
      <c r="L6" s="111"/>
      <c r="M6" s="101" t="str">
        <f t="shared" si="1"/>
        <v/>
      </c>
      <c r="N6" s="48"/>
      <c r="O6" s="39"/>
      <c r="P6" s="33" t="str">
        <f t="shared" si="2"/>
        <v/>
      </c>
      <c r="Q6" s="48"/>
      <c r="R6" s="39"/>
      <c r="S6" s="60" t="str">
        <f t="shared" si="3"/>
        <v/>
      </c>
      <c r="T6" s="32"/>
      <c r="U6" s="39"/>
      <c r="V6" s="33" t="str">
        <f t="shared" si="4"/>
        <v/>
      </c>
      <c r="W6" s="48"/>
      <c r="X6" s="39"/>
      <c r="Y6" s="60" t="str">
        <f t="shared" si="5"/>
        <v/>
      </c>
      <c r="Z6" s="32"/>
      <c r="AA6" s="39"/>
      <c r="AB6" s="33" t="str">
        <f t="shared" si="6"/>
        <v/>
      </c>
      <c r="AC6" s="48"/>
      <c r="AD6" s="39"/>
      <c r="AE6" s="60" t="str">
        <f t="shared" si="7"/>
        <v/>
      </c>
      <c r="AF6" s="32"/>
      <c r="AG6" s="39"/>
      <c r="AH6" s="33" t="str">
        <f t="shared" si="8"/>
        <v/>
      </c>
      <c r="AI6" s="32"/>
      <c r="AJ6" s="39"/>
      <c r="AK6" s="60" t="str">
        <f t="shared" si="9"/>
        <v/>
      </c>
      <c r="AL6" s="185"/>
      <c r="AM6" s="190"/>
      <c r="AN6" s="186" t="str">
        <f t="shared" si="10"/>
        <v/>
      </c>
      <c r="AO6" s="185"/>
      <c r="AP6" s="190"/>
      <c r="AQ6" s="33" t="str">
        <f t="shared" si="11"/>
        <v/>
      </c>
      <c r="AR6" s="48"/>
      <c r="AS6" s="39"/>
      <c r="AT6" s="60" t="str">
        <f t="shared" si="12"/>
        <v/>
      </c>
      <c r="AU6" s="32"/>
      <c r="AV6" s="39"/>
      <c r="AW6" s="33" t="str">
        <f t="shared" si="13"/>
        <v/>
      </c>
      <c r="AX6" s="123">
        <f t="shared" si="14"/>
        <v>0</v>
      </c>
      <c r="AY6" s="106">
        <f t="shared" si="15"/>
        <v>0</v>
      </c>
      <c r="AZ6" s="127">
        <f t="shared" si="16"/>
        <v>0</v>
      </c>
      <c r="BA6" s="129" t="str">
        <f t="shared" si="17"/>
        <v/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359" s="42" customFormat="1" ht="15" customHeight="1" thickTop="1" thickBot="1">
      <c r="A7" s="86" t="s">
        <v>42</v>
      </c>
      <c r="B7" s="66">
        <v>0</v>
      </c>
      <c r="C7" s="55">
        <v>1</v>
      </c>
      <c r="D7" s="59">
        <f t="shared" si="18"/>
        <v>0</v>
      </c>
      <c r="E7" s="40">
        <v>0</v>
      </c>
      <c r="F7" s="55">
        <v>1</v>
      </c>
      <c r="G7" s="41">
        <f t="shared" si="19"/>
        <v>0</v>
      </c>
      <c r="H7" s="49">
        <v>0</v>
      </c>
      <c r="I7" s="55">
        <v>5</v>
      </c>
      <c r="J7" s="59">
        <f t="shared" si="0"/>
        <v>0</v>
      </c>
      <c r="K7" s="192"/>
      <c r="L7" s="55"/>
      <c r="M7" s="41" t="str">
        <f t="shared" si="1"/>
        <v/>
      </c>
      <c r="N7" s="56"/>
      <c r="O7" s="100"/>
      <c r="P7" s="102" t="str">
        <f t="shared" si="2"/>
        <v/>
      </c>
      <c r="Q7" s="40">
        <v>0</v>
      </c>
      <c r="R7" s="55">
        <v>1</v>
      </c>
      <c r="S7" s="59">
        <f t="shared" si="3"/>
        <v>0</v>
      </c>
      <c r="T7" s="187">
        <v>0</v>
      </c>
      <c r="U7" s="62">
        <v>2</v>
      </c>
      <c r="V7" s="41">
        <f t="shared" si="4"/>
        <v>0</v>
      </c>
      <c r="W7" s="184">
        <v>1</v>
      </c>
      <c r="X7" s="62">
        <v>0</v>
      </c>
      <c r="Y7" s="59">
        <f t="shared" si="5"/>
        <v>100</v>
      </c>
      <c r="Z7" s="187">
        <v>0</v>
      </c>
      <c r="AA7" s="62">
        <v>2</v>
      </c>
      <c r="AB7" s="41">
        <f t="shared" si="6"/>
        <v>0</v>
      </c>
      <c r="AC7" s="184"/>
      <c r="AD7" s="62"/>
      <c r="AE7" s="59" t="str">
        <f t="shared" si="7"/>
        <v/>
      </c>
      <c r="AF7" s="187">
        <v>1</v>
      </c>
      <c r="AG7" s="62">
        <v>0</v>
      </c>
      <c r="AH7" s="41">
        <f t="shared" si="8"/>
        <v>100</v>
      </c>
      <c r="AI7" s="184"/>
      <c r="AJ7" s="62"/>
      <c r="AK7" s="59" t="str">
        <f t="shared" si="9"/>
        <v/>
      </c>
      <c r="AL7" s="187">
        <v>0</v>
      </c>
      <c r="AM7" s="62">
        <v>2</v>
      </c>
      <c r="AN7" s="41">
        <f t="shared" si="10"/>
        <v>0</v>
      </c>
      <c r="AO7" s="187">
        <v>0</v>
      </c>
      <c r="AP7" s="62">
        <v>2</v>
      </c>
      <c r="AQ7" s="41">
        <f t="shared" si="11"/>
        <v>0</v>
      </c>
      <c r="AR7" s="49">
        <v>0</v>
      </c>
      <c r="AS7" s="55">
        <v>2</v>
      </c>
      <c r="AT7" s="41">
        <f t="shared" si="12"/>
        <v>0</v>
      </c>
      <c r="AU7" s="40">
        <v>0</v>
      </c>
      <c r="AV7" s="55">
        <v>1</v>
      </c>
      <c r="AW7" s="41">
        <f t="shared" si="13"/>
        <v>0</v>
      </c>
      <c r="AX7" s="122">
        <f t="shared" si="14"/>
        <v>2</v>
      </c>
      <c r="AY7" s="83">
        <f t="shared" si="15"/>
        <v>19</v>
      </c>
      <c r="AZ7" s="126">
        <f t="shared" si="16"/>
        <v>21</v>
      </c>
      <c r="BA7" s="130">
        <f t="shared" si="17"/>
        <v>9.5238095238095237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</row>
    <row r="8" spans="1:359" s="35" customFormat="1" ht="15" customHeight="1" thickTop="1" thickBot="1">
      <c r="A8" s="85" t="s">
        <v>31</v>
      </c>
      <c r="B8" s="65">
        <v>0</v>
      </c>
      <c r="C8" s="39">
        <v>2</v>
      </c>
      <c r="D8" s="60">
        <f t="shared" si="18"/>
        <v>0</v>
      </c>
      <c r="E8" s="32">
        <v>0</v>
      </c>
      <c r="F8" s="39">
        <v>2</v>
      </c>
      <c r="G8" s="33">
        <f t="shared" si="19"/>
        <v>0</v>
      </c>
      <c r="H8" s="48">
        <v>0</v>
      </c>
      <c r="I8" s="39">
        <v>1</v>
      </c>
      <c r="J8" s="60">
        <f t="shared" si="0"/>
        <v>0</v>
      </c>
      <c r="K8" s="32"/>
      <c r="L8" s="39"/>
      <c r="M8" s="33" t="str">
        <f t="shared" si="1"/>
        <v/>
      </c>
      <c r="N8" s="48">
        <v>1</v>
      </c>
      <c r="O8" s="39">
        <v>0</v>
      </c>
      <c r="P8" s="60">
        <f t="shared" si="2"/>
        <v>100</v>
      </c>
      <c r="Q8" s="110"/>
      <c r="R8" s="111"/>
      <c r="S8" s="102" t="str">
        <f t="shared" si="3"/>
        <v/>
      </c>
      <c r="T8" s="32"/>
      <c r="U8" s="39"/>
      <c r="V8" s="33" t="str">
        <f t="shared" si="4"/>
        <v/>
      </c>
      <c r="W8" s="48">
        <v>0</v>
      </c>
      <c r="X8" s="39">
        <v>1</v>
      </c>
      <c r="Y8" s="60">
        <f t="shared" si="5"/>
        <v>0</v>
      </c>
      <c r="Z8" s="32">
        <v>0</v>
      </c>
      <c r="AA8" s="39">
        <v>2</v>
      </c>
      <c r="AB8" s="33">
        <f t="shared" si="6"/>
        <v>0</v>
      </c>
      <c r="AC8" s="48"/>
      <c r="AD8" s="39"/>
      <c r="AE8" s="60" t="str">
        <f t="shared" si="7"/>
        <v/>
      </c>
      <c r="AF8" s="32">
        <v>1</v>
      </c>
      <c r="AG8" s="39">
        <v>2</v>
      </c>
      <c r="AH8" s="33">
        <f t="shared" si="8"/>
        <v>33.333333333333329</v>
      </c>
      <c r="AI8" s="48">
        <v>0</v>
      </c>
      <c r="AJ8" s="39">
        <v>3</v>
      </c>
      <c r="AK8" s="60">
        <f t="shared" si="9"/>
        <v>0</v>
      </c>
      <c r="AL8" s="32">
        <v>2</v>
      </c>
      <c r="AM8" s="39">
        <v>2</v>
      </c>
      <c r="AN8" s="33">
        <f t="shared" si="10"/>
        <v>50</v>
      </c>
      <c r="AO8" s="32">
        <v>0</v>
      </c>
      <c r="AP8" s="39">
        <v>2</v>
      </c>
      <c r="AQ8" s="33">
        <f t="shared" si="11"/>
        <v>0</v>
      </c>
      <c r="AR8" s="48">
        <v>0</v>
      </c>
      <c r="AS8" s="39">
        <v>1</v>
      </c>
      <c r="AT8" s="60">
        <f t="shared" si="12"/>
        <v>0</v>
      </c>
      <c r="AU8" s="32">
        <v>1</v>
      </c>
      <c r="AV8" s="39">
        <v>1</v>
      </c>
      <c r="AW8" s="33">
        <f t="shared" si="13"/>
        <v>50</v>
      </c>
      <c r="AX8" s="123">
        <f t="shared" si="14"/>
        <v>5</v>
      </c>
      <c r="AY8" s="106">
        <f t="shared" si="15"/>
        <v>19</v>
      </c>
      <c r="AZ8" s="127">
        <f t="shared" si="16"/>
        <v>24</v>
      </c>
      <c r="BA8" s="129">
        <f t="shared" si="17"/>
        <v>20.833333333333336</v>
      </c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359" s="42" customFormat="1" ht="15" customHeight="1" thickTop="1" thickBot="1">
      <c r="A9" s="87" t="s">
        <v>14</v>
      </c>
      <c r="B9" s="66">
        <v>0</v>
      </c>
      <c r="C9" s="55">
        <v>2</v>
      </c>
      <c r="D9" s="59">
        <f t="shared" si="18"/>
        <v>0</v>
      </c>
      <c r="E9" s="40"/>
      <c r="F9" s="55"/>
      <c r="G9" s="41" t="str">
        <f t="shared" si="19"/>
        <v/>
      </c>
      <c r="H9" s="49">
        <v>2</v>
      </c>
      <c r="I9" s="55">
        <v>0</v>
      </c>
      <c r="J9" s="59">
        <f t="shared" si="0"/>
        <v>100</v>
      </c>
      <c r="K9" s="40"/>
      <c r="L9" s="55"/>
      <c r="M9" s="41" t="str">
        <f t="shared" si="1"/>
        <v/>
      </c>
      <c r="N9" s="49">
        <v>2</v>
      </c>
      <c r="O9" s="55">
        <v>0</v>
      </c>
      <c r="P9" s="59">
        <f t="shared" si="2"/>
        <v>100</v>
      </c>
      <c r="Q9" s="61"/>
      <c r="R9" s="62"/>
      <c r="S9" s="59" t="str">
        <f t="shared" si="3"/>
        <v/>
      </c>
      <c r="T9" s="31"/>
      <c r="U9" s="100"/>
      <c r="V9" s="101" t="str">
        <f t="shared" si="4"/>
        <v/>
      </c>
      <c r="W9" s="184">
        <v>2</v>
      </c>
      <c r="X9" s="62">
        <v>0</v>
      </c>
      <c r="Y9" s="59">
        <f t="shared" si="5"/>
        <v>100</v>
      </c>
      <c r="Z9" s="187">
        <v>0</v>
      </c>
      <c r="AA9" s="62">
        <v>2</v>
      </c>
      <c r="AB9" s="41">
        <f t="shared" si="6"/>
        <v>0</v>
      </c>
      <c r="AC9" s="184"/>
      <c r="AD9" s="62"/>
      <c r="AE9" s="59" t="str">
        <f t="shared" si="7"/>
        <v/>
      </c>
      <c r="AF9" s="187"/>
      <c r="AG9" s="62"/>
      <c r="AH9" s="41" t="str">
        <f t="shared" si="8"/>
        <v/>
      </c>
      <c r="AI9" s="187">
        <v>1</v>
      </c>
      <c r="AJ9" s="62">
        <v>0</v>
      </c>
      <c r="AK9" s="59">
        <f t="shared" si="9"/>
        <v>100</v>
      </c>
      <c r="AL9" s="40">
        <v>2</v>
      </c>
      <c r="AM9" s="55">
        <v>1</v>
      </c>
      <c r="AN9" s="188">
        <f t="shared" si="10"/>
        <v>66.666666666666657</v>
      </c>
      <c r="AO9" s="187">
        <v>1</v>
      </c>
      <c r="AP9" s="62">
        <v>1</v>
      </c>
      <c r="AQ9" s="41">
        <f t="shared" si="11"/>
        <v>50</v>
      </c>
      <c r="AR9" s="49">
        <v>1</v>
      </c>
      <c r="AS9" s="55">
        <v>2</v>
      </c>
      <c r="AT9" s="41">
        <f t="shared" si="12"/>
        <v>33.333333333333329</v>
      </c>
      <c r="AU9" s="40">
        <v>0</v>
      </c>
      <c r="AV9" s="55">
        <v>1</v>
      </c>
      <c r="AW9" s="41">
        <f t="shared" si="13"/>
        <v>0</v>
      </c>
      <c r="AX9" s="122">
        <f t="shared" si="14"/>
        <v>11</v>
      </c>
      <c r="AY9" s="83">
        <f t="shared" si="15"/>
        <v>9</v>
      </c>
      <c r="AZ9" s="126">
        <f t="shared" si="16"/>
        <v>20</v>
      </c>
      <c r="BA9" s="130">
        <f t="shared" si="17"/>
        <v>55.000000000000007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</row>
    <row r="10" spans="1:359" s="35" customFormat="1" ht="15" customHeight="1" thickTop="1" thickBot="1">
      <c r="A10" s="85" t="s">
        <v>50</v>
      </c>
      <c r="B10" s="65"/>
      <c r="C10" s="39"/>
      <c r="D10" s="60" t="str">
        <f t="shared" si="18"/>
        <v/>
      </c>
      <c r="E10" s="32">
        <v>0</v>
      </c>
      <c r="F10" s="39">
        <v>1</v>
      </c>
      <c r="G10" s="33">
        <f t="shared" si="19"/>
        <v>0</v>
      </c>
      <c r="H10" s="48">
        <v>0</v>
      </c>
      <c r="I10" s="39">
        <v>1</v>
      </c>
      <c r="J10" s="60">
        <f t="shared" si="0"/>
        <v>0</v>
      </c>
      <c r="K10" s="32"/>
      <c r="L10" s="39"/>
      <c r="M10" s="33" t="str">
        <f t="shared" si="1"/>
        <v/>
      </c>
      <c r="N10" s="48">
        <v>0</v>
      </c>
      <c r="O10" s="39">
        <v>1</v>
      </c>
      <c r="P10" s="60">
        <f t="shared" si="2"/>
        <v>0</v>
      </c>
      <c r="Q10" s="32">
        <v>1</v>
      </c>
      <c r="R10" s="39">
        <v>0</v>
      </c>
      <c r="S10" s="60">
        <f t="shared" si="3"/>
        <v>100</v>
      </c>
      <c r="T10" s="32">
        <v>0</v>
      </c>
      <c r="U10" s="39">
        <v>2</v>
      </c>
      <c r="V10" s="33">
        <f t="shared" si="4"/>
        <v>0</v>
      </c>
      <c r="W10" s="193"/>
      <c r="X10" s="111"/>
      <c r="Y10" s="102" t="str">
        <f t="shared" si="5"/>
        <v/>
      </c>
      <c r="Z10" s="32">
        <v>0</v>
      </c>
      <c r="AA10" s="39">
        <v>2</v>
      </c>
      <c r="AB10" s="33">
        <f t="shared" si="6"/>
        <v>0</v>
      </c>
      <c r="AC10" s="48"/>
      <c r="AD10" s="39"/>
      <c r="AE10" s="60" t="str">
        <f t="shared" si="7"/>
        <v/>
      </c>
      <c r="AF10" s="32">
        <v>0</v>
      </c>
      <c r="AG10" s="39">
        <v>1</v>
      </c>
      <c r="AH10" s="33">
        <f t="shared" si="8"/>
        <v>0</v>
      </c>
      <c r="AI10" s="48">
        <v>0</v>
      </c>
      <c r="AJ10" s="39">
        <v>2</v>
      </c>
      <c r="AK10" s="60">
        <f t="shared" si="9"/>
        <v>0</v>
      </c>
      <c r="AL10" s="32">
        <v>0</v>
      </c>
      <c r="AM10" s="39">
        <v>2</v>
      </c>
      <c r="AN10" s="33">
        <f t="shared" si="10"/>
        <v>0</v>
      </c>
      <c r="AO10" s="48">
        <v>0</v>
      </c>
      <c r="AP10" s="39">
        <v>2</v>
      </c>
      <c r="AQ10" s="33">
        <f t="shared" si="11"/>
        <v>0</v>
      </c>
      <c r="AR10" s="48">
        <v>1</v>
      </c>
      <c r="AS10" s="39">
        <v>1</v>
      </c>
      <c r="AT10" s="33">
        <f t="shared" si="12"/>
        <v>50</v>
      </c>
      <c r="AU10" s="32">
        <v>0</v>
      </c>
      <c r="AV10" s="39">
        <v>1</v>
      </c>
      <c r="AW10" s="33">
        <f t="shared" si="13"/>
        <v>0</v>
      </c>
      <c r="AX10" s="123">
        <f t="shared" si="14"/>
        <v>2</v>
      </c>
      <c r="AY10" s="106">
        <f t="shared" si="15"/>
        <v>16</v>
      </c>
      <c r="AZ10" s="127">
        <f t="shared" si="16"/>
        <v>18</v>
      </c>
      <c r="BA10" s="129">
        <f t="shared" si="17"/>
        <v>11.111111111111111</v>
      </c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359" s="42" customFormat="1" ht="15" customHeight="1" thickTop="1" thickBot="1">
      <c r="A11" s="88" t="s">
        <v>37</v>
      </c>
      <c r="B11" s="66"/>
      <c r="C11" s="55"/>
      <c r="D11" s="59" t="str">
        <f t="shared" si="18"/>
        <v/>
      </c>
      <c r="E11" s="40">
        <v>0</v>
      </c>
      <c r="F11" s="55">
        <v>5</v>
      </c>
      <c r="G11" s="41">
        <f t="shared" si="19"/>
        <v>0</v>
      </c>
      <c r="H11" s="49">
        <v>4</v>
      </c>
      <c r="I11" s="55">
        <v>0</v>
      </c>
      <c r="J11" s="59">
        <f t="shared" si="0"/>
        <v>100</v>
      </c>
      <c r="K11" s="40"/>
      <c r="L11" s="55"/>
      <c r="M11" s="41" t="str">
        <f t="shared" si="1"/>
        <v/>
      </c>
      <c r="N11" s="49">
        <v>2</v>
      </c>
      <c r="O11" s="55">
        <v>0</v>
      </c>
      <c r="P11" s="59">
        <f t="shared" si="2"/>
        <v>100</v>
      </c>
      <c r="Q11" s="40">
        <v>2</v>
      </c>
      <c r="R11" s="55">
        <v>0</v>
      </c>
      <c r="S11" s="59">
        <f t="shared" si="3"/>
        <v>100</v>
      </c>
      <c r="T11" s="40">
        <v>2</v>
      </c>
      <c r="U11" s="55">
        <v>0</v>
      </c>
      <c r="V11" s="41">
        <f t="shared" si="4"/>
        <v>100</v>
      </c>
      <c r="W11" s="49">
        <v>2</v>
      </c>
      <c r="X11" s="55">
        <v>0</v>
      </c>
      <c r="Y11" s="59">
        <f t="shared" si="5"/>
        <v>100</v>
      </c>
      <c r="Z11" s="31"/>
      <c r="AA11" s="100"/>
      <c r="AB11" s="101" t="str">
        <f t="shared" si="6"/>
        <v/>
      </c>
      <c r="AC11" s="184"/>
      <c r="AD11" s="62"/>
      <c r="AE11" s="59" t="str">
        <f t="shared" si="7"/>
        <v/>
      </c>
      <c r="AF11" s="187">
        <v>1</v>
      </c>
      <c r="AG11" s="62">
        <v>1</v>
      </c>
      <c r="AH11" s="41">
        <f t="shared" si="8"/>
        <v>50</v>
      </c>
      <c r="AI11" s="187">
        <v>4</v>
      </c>
      <c r="AJ11" s="62">
        <v>0</v>
      </c>
      <c r="AK11" s="59">
        <f t="shared" si="9"/>
        <v>100</v>
      </c>
      <c r="AL11" s="187">
        <v>1</v>
      </c>
      <c r="AM11" s="62">
        <v>0</v>
      </c>
      <c r="AN11" s="41">
        <f t="shared" si="10"/>
        <v>100</v>
      </c>
      <c r="AO11" s="187">
        <v>3</v>
      </c>
      <c r="AP11" s="62">
        <v>2</v>
      </c>
      <c r="AQ11" s="41">
        <f t="shared" si="11"/>
        <v>60</v>
      </c>
      <c r="AR11" s="49">
        <v>1</v>
      </c>
      <c r="AS11" s="55">
        <v>1</v>
      </c>
      <c r="AT11" s="41">
        <f t="shared" si="12"/>
        <v>50</v>
      </c>
      <c r="AU11" s="40">
        <v>0</v>
      </c>
      <c r="AV11" s="55">
        <v>5</v>
      </c>
      <c r="AW11" s="41">
        <f t="shared" si="13"/>
        <v>0</v>
      </c>
      <c r="AX11" s="122">
        <f t="shared" si="14"/>
        <v>22</v>
      </c>
      <c r="AY11" s="83">
        <f t="shared" si="15"/>
        <v>14</v>
      </c>
      <c r="AZ11" s="126">
        <f t="shared" si="16"/>
        <v>36</v>
      </c>
      <c r="BA11" s="130">
        <f t="shared" si="17"/>
        <v>61.111111111111114</v>
      </c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</row>
    <row r="12" spans="1:359" s="35" customFormat="1" ht="15" customHeight="1" thickTop="1" thickBot="1">
      <c r="A12" s="85" t="s">
        <v>47</v>
      </c>
      <c r="B12" s="65"/>
      <c r="C12" s="39"/>
      <c r="D12" s="60" t="str">
        <f t="shared" si="18"/>
        <v/>
      </c>
      <c r="E12" s="32"/>
      <c r="F12" s="39"/>
      <c r="G12" s="33" t="str">
        <f t="shared" si="19"/>
        <v/>
      </c>
      <c r="H12" s="48"/>
      <c r="I12" s="39"/>
      <c r="J12" s="60" t="str">
        <f t="shared" si="0"/>
        <v/>
      </c>
      <c r="K12" s="32"/>
      <c r="L12" s="39"/>
      <c r="M12" s="33" t="str">
        <f t="shared" si="1"/>
        <v/>
      </c>
      <c r="N12" s="48"/>
      <c r="O12" s="39"/>
      <c r="P12" s="60" t="str">
        <f t="shared" si="2"/>
        <v/>
      </c>
      <c r="Q12" s="32"/>
      <c r="R12" s="39"/>
      <c r="S12" s="60" t="str">
        <f t="shared" si="3"/>
        <v/>
      </c>
      <c r="T12" s="32"/>
      <c r="U12" s="39"/>
      <c r="V12" s="33" t="str">
        <f t="shared" si="4"/>
        <v/>
      </c>
      <c r="W12" s="48"/>
      <c r="X12" s="39"/>
      <c r="Y12" s="60" t="str">
        <f t="shared" si="5"/>
        <v/>
      </c>
      <c r="Z12" s="32"/>
      <c r="AA12" s="39"/>
      <c r="AB12" s="33" t="str">
        <f t="shared" si="6"/>
        <v/>
      </c>
      <c r="AC12" s="193"/>
      <c r="AD12" s="111"/>
      <c r="AE12" s="102" t="str">
        <f t="shared" si="7"/>
        <v/>
      </c>
      <c r="AF12" s="32"/>
      <c r="AG12" s="39"/>
      <c r="AH12" s="33" t="str">
        <f t="shared" si="8"/>
        <v/>
      </c>
      <c r="AI12" s="48"/>
      <c r="AJ12" s="39"/>
      <c r="AK12" s="60" t="str">
        <f t="shared" si="9"/>
        <v/>
      </c>
      <c r="AL12" s="32"/>
      <c r="AM12" s="39"/>
      <c r="AN12" s="33" t="str">
        <f t="shared" si="10"/>
        <v/>
      </c>
      <c r="AO12" s="48"/>
      <c r="AP12" s="39"/>
      <c r="AQ12" s="33" t="str">
        <f t="shared" si="11"/>
        <v/>
      </c>
      <c r="AR12" s="48"/>
      <c r="AS12" s="39"/>
      <c r="AT12" s="33" t="str">
        <f t="shared" si="12"/>
        <v/>
      </c>
      <c r="AU12" s="32"/>
      <c r="AV12" s="39"/>
      <c r="AW12" s="33" t="str">
        <f t="shared" si="13"/>
        <v/>
      </c>
      <c r="AX12" s="123">
        <f t="shared" si="14"/>
        <v>0</v>
      </c>
      <c r="AY12" s="106">
        <f t="shared" si="15"/>
        <v>0</v>
      </c>
      <c r="AZ12" s="127">
        <f t="shared" si="16"/>
        <v>0</v>
      </c>
      <c r="BA12" s="129" t="str">
        <f t="shared" si="17"/>
        <v/>
      </c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359" s="35" customFormat="1" ht="15" customHeight="1" thickTop="1" thickBot="1">
      <c r="A13" s="86" t="s">
        <v>18</v>
      </c>
      <c r="B13" s="66">
        <v>0</v>
      </c>
      <c r="C13" s="55">
        <v>2</v>
      </c>
      <c r="D13" s="59">
        <f t="shared" si="18"/>
        <v>0</v>
      </c>
      <c r="E13" s="40"/>
      <c r="F13" s="55"/>
      <c r="G13" s="41" t="str">
        <f t="shared" si="19"/>
        <v/>
      </c>
      <c r="H13" s="49">
        <v>2</v>
      </c>
      <c r="I13" s="55">
        <v>1</v>
      </c>
      <c r="J13" s="59">
        <f t="shared" si="0"/>
        <v>66.666666666666657</v>
      </c>
      <c r="K13" s="40"/>
      <c r="L13" s="55"/>
      <c r="M13" s="41" t="str">
        <f t="shared" si="1"/>
        <v/>
      </c>
      <c r="N13" s="49">
        <v>0</v>
      </c>
      <c r="O13" s="55">
        <v>1</v>
      </c>
      <c r="P13" s="59">
        <f t="shared" si="2"/>
        <v>0</v>
      </c>
      <c r="Q13" s="40">
        <v>2</v>
      </c>
      <c r="R13" s="55">
        <v>1</v>
      </c>
      <c r="S13" s="59">
        <f t="shared" si="3"/>
        <v>66.666666666666657</v>
      </c>
      <c r="T13" s="40"/>
      <c r="U13" s="55"/>
      <c r="V13" s="41" t="str">
        <f t="shared" si="4"/>
        <v/>
      </c>
      <c r="W13" s="49">
        <v>1</v>
      </c>
      <c r="X13" s="55">
        <v>0</v>
      </c>
      <c r="Y13" s="59">
        <f t="shared" si="5"/>
        <v>100</v>
      </c>
      <c r="Z13" s="40">
        <v>1</v>
      </c>
      <c r="AA13" s="55">
        <v>1</v>
      </c>
      <c r="AB13" s="41">
        <f t="shared" si="6"/>
        <v>50</v>
      </c>
      <c r="AC13" s="49"/>
      <c r="AD13" s="55"/>
      <c r="AE13" s="59" t="str">
        <f t="shared" si="7"/>
        <v/>
      </c>
      <c r="AF13" s="189"/>
      <c r="AG13" s="191"/>
      <c r="AH13" s="101" t="str">
        <f t="shared" si="8"/>
        <v/>
      </c>
      <c r="AI13" s="187">
        <v>0</v>
      </c>
      <c r="AJ13" s="62">
        <v>1</v>
      </c>
      <c r="AK13" s="59">
        <f t="shared" si="9"/>
        <v>0</v>
      </c>
      <c r="AL13" s="187">
        <v>3</v>
      </c>
      <c r="AM13" s="62">
        <v>0</v>
      </c>
      <c r="AN13" s="41">
        <f t="shared" si="10"/>
        <v>100</v>
      </c>
      <c r="AO13" s="187">
        <v>0</v>
      </c>
      <c r="AP13" s="62">
        <v>2</v>
      </c>
      <c r="AQ13" s="41">
        <f t="shared" si="11"/>
        <v>0</v>
      </c>
      <c r="AR13" s="49">
        <v>1</v>
      </c>
      <c r="AS13" s="55">
        <v>0</v>
      </c>
      <c r="AT13" s="41">
        <f t="shared" si="12"/>
        <v>100</v>
      </c>
      <c r="AU13" s="40">
        <v>0</v>
      </c>
      <c r="AV13" s="55">
        <v>2</v>
      </c>
      <c r="AW13" s="41">
        <f t="shared" si="13"/>
        <v>0</v>
      </c>
      <c r="AX13" s="122">
        <f t="shared" si="14"/>
        <v>10</v>
      </c>
      <c r="AY13" s="83">
        <f t="shared" si="15"/>
        <v>11</v>
      </c>
      <c r="AZ13" s="126">
        <f t="shared" si="16"/>
        <v>21</v>
      </c>
      <c r="BA13" s="130">
        <f t="shared" si="17"/>
        <v>47.619047619047613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359" s="35" customFormat="1" ht="15" customHeight="1" thickTop="1" thickBot="1">
      <c r="A14" s="85" t="s">
        <v>19</v>
      </c>
      <c r="B14" s="65">
        <v>1</v>
      </c>
      <c r="C14" s="39">
        <v>0</v>
      </c>
      <c r="D14" s="60">
        <f t="shared" si="18"/>
        <v>100</v>
      </c>
      <c r="E14" s="32">
        <v>0</v>
      </c>
      <c r="F14" s="39">
        <v>4</v>
      </c>
      <c r="G14" s="33">
        <f t="shared" si="19"/>
        <v>0</v>
      </c>
      <c r="H14" s="48"/>
      <c r="I14" s="39"/>
      <c r="J14" s="60" t="str">
        <f t="shared" si="0"/>
        <v/>
      </c>
      <c r="K14" s="32"/>
      <c r="L14" s="39"/>
      <c r="M14" s="33" t="str">
        <f t="shared" si="1"/>
        <v/>
      </c>
      <c r="N14" s="48"/>
      <c r="O14" s="39"/>
      <c r="P14" s="60" t="str">
        <f t="shared" si="2"/>
        <v/>
      </c>
      <c r="Q14" s="32">
        <v>3</v>
      </c>
      <c r="R14" s="39">
        <v>0</v>
      </c>
      <c r="S14" s="60">
        <f t="shared" si="3"/>
        <v>100</v>
      </c>
      <c r="T14" s="32">
        <v>0</v>
      </c>
      <c r="U14" s="39">
        <v>1</v>
      </c>
      <c r="V14" s="33">
        <f t="shared" si="4"/>
        <v>0</v>
      </c>
      <c r="W14" s="48">
        <v>2</v>
      </c>
      <c r="X14" s="39">
        <v>0</v>
      </c>
      <c r="Y14" s="60">
        <f t="shared" si="5"/>
        <v>100</v>
      </c>
      <c r="Z14" s="32">
        <v>0</v>
      </c>
      <c r="AA14" s="39">
        <v>4</v>
      </c>
      <c r="AB14" s="33">
        <f t="shared" si="6"/>
        <v>0</v>
      </c>
      <c r="AC14" s="48"/>
      <c r="AD14" s="39"/>
      <c r="AE14" s="60" t="str">
        <f t="shared" si="7"/>
        <v/>
      </c>
      <c r="AF14" s="185">
        <v>1</v>
      </c>
      <c r="AG14" s="190">
        <v>0</v>
      </c>
      <c r="AH14" s="33">
        <f t="shared" si="8"/>
        <v>100</v>
      </c>
      <c r="AI14" s="189"/>
      <c r="AJ14" s="191"/>
      <c r="AK14" s="102" t="str">
        <f t="shared" si="9"/>
        <v/>
      </c>
      <c r="AL14" s="32">
        <v>0</v>
      </c>
      <c r="AM14" s="39">
        <v>2</v>
      </c>
      <c r="AN14" s="33">
        <f t="shared" si="10"/>
        <v>0</v>
      </c>
      <c r="AO14" s="185">
        <v>0</v>
      </c>
      <c r="AP14" s="190">
        <v>3</v>
      </c>
      <c r="AQ14" s="33">
        <f t="shared" si="11"/>
        <v>0</v>
      </c>
      <c r="AR14" s="48">
        <v>0</v>
      </c>
      <c r="AS14" s="39">
        <v>2</v>
      </c>
      <c r="AT14" s="60">
        <f t="shared" si="12"/>
        <v>0</v>
      </c>
      <c r="AU14" s="32">
        <v>0</v>
      </c>
      <c r="AV14" s="39">
        <v>1</v>
      </c>
      <c r="AW14" s="33">
        <f t="shared" si="13"/>
        <v>0</v>
      </c>
      <c r="AX14" s="123">
        <f t="shared" si="14"/>
        <v>7</v>
      </c>
      <c r="AY14" s="106">
        <f t="shared" si="15"/>
        <v>17</v>
      </c>
      <c r="AZ14" s="127">
        <f t="shared" si="16"/>
        <v>24</v>
      </c>
      <c r="BA14" s="129">
        <f t="shared" si="17"/>
        <v>29.166666666666668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359" s="35" customFormat="1" ht="15" customHeight="1" thickTop="1" thickBot="1">
      <c r="A15" s="86" t="s">
        <v>32</v>
      </c>
      <c r="B15" s="66">
        <v>0</v>
      </c>
      <c r="C15" s="55">
        <v>3</v>
      </c>
      <c r="D15" s="59">
        <f t="shared" si="18"/>
        <v>0</v>
      </c>
      <c r="E15" s="40">
        <v>0</v>
      </c>
      <c r="F15" s="55">
        <v>2</v>
      </c>
      <c r="G15" s="41">
        <f t="shared" si="19"/>
        <v>0</v>
      </c>
      <c r="H15" s="49">
        <v>0</v>
      </c>
      <c r="I15" s="55">
        <v>2</v>
      </c>
      <c r="J15" s="59">
        <f t="shared" si="0"/>
        <v>0</v>
      </c>
      <c r="K15" s="40"/>
      <c r="L15" s="55"/>
      <c r="M15" s="41" t="str">
        <f t="shared" si="1"/>
        <v/>
      </c>
      <c r="N15" s="49">
        <v>2</v>
      </c>
      <c r="O15" s="55">
        <v>0</v>
      </c>
      <c r="P15" s="59">
        <f t="shared" si="2"/>
        <v>100</v>
      </c>
      <c r="Q15" s="40">
        <v>2</v>
      </c>
      <c r="R15" s="55">
        <v>2</v>
      </c>
      <c r="S15" s="59">
        <f t="shared" si="3"/>
        <v>50</v>
      </c>
      <c r="T15" s="40">
        <v>1</v>
      </c>
      <c r="U15" s="55">
        <v>2</v>
      </c>
      <c r="V15" s="41">
        <f t="shared" si="4"/>
        <v>33.333333333333329</v>
      </c>
      <c r="W15" s="49">
        <v>2</v>
      </c>
      <c r="X15" s="55">
        <v>0</v>
      </c>
      <c r="Y15" s="59">
        <f t="shared" si="5"/>
        <v>100</v>
      </c>
      <c r="Z15" s="40">
        <v>0</v>
      </c>
      <c r="AA15" s="55">
        <v>1</v>
      </c>
      <c r="AB15" s="41">
        <f t="shared" si="6"/>
        <v>0</v>
      </c>
      <c r="AC15" s="49"/>
      <c r="AD15" s="55"/>
      <c r="AE15" s="59" t="str">
        <f t="shared" si="7"/>
        <v/>
      </c>
      <c r="AF15" s="187">
        <v>0</v>
      </c>
      <c r="AG15" s="62">
        <v>3</v>
      </c>
      <c r="AH15" s="41">
        <f t="shared" si="8"/>
        <v>0</v>
      </c>
      <c r="AI15" s="187">
        <v>2</v>
      </c>
      <c r="AJ15" s="62">
        <v>0</v>
      </c>
      <c r="AK15" s="59">
        <f t="shared" si="9"/>
        <v>100</v>
      </c>
      <c r="AL15" s="189"/>
      <c r="AM15" s="191"/>
      <c r="AN15" s="101" t="str">
        <f t="shared" si="10"/>
        <v/>
      </c>
      <c r="AO15" s="187"/>
      <c r="AP15" s="62"/>
      <c r="AQ15" s="41" t="str">
        <f t="shared" si="11"/>
        <v/>
      </c>
      <c r="AR15" s="49">
        <v>2</v>
      </c>
      <c r="AS15" s="55">
        <v>0</v>
      </c>
      <c r="AT15" s="41">
        <f t="shared" si="12"/>
        <v>100</v>
      </c>
      <c r="AU15" s="40">
        <v>0</v>
      </c>
      <c r="AV15" s="55">
        <v>4</v>
      </c>
      <c r="AW15" s="41">
        <f t="shared" si="13"/>
        <v>0</v>
      </c>
      <c r="AX15" s="122">
        <f t="shared" si="14"/>
        <v>11</v>
      </c>
      <c r="AY15" s="83">
        <f t="shared" si="15"/>
        <v>19</v>
      </c>
      <c r="AZ15" s="126">
        <f t="shared" si="16"/>
        <v>30</v>
      </c>
      <c r="BA15" s="130">
        <f t="shared" si="17"/>
        <v>36.666666666666664</v>
      </c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359" s="35" customFormat="1" ht="15" customHeight="1" thickTop="1" thickBot="1">
      <c r="A16" s="85" t="s">
        <v>52</v>
      </c>
      <c r="B16" s="65">
        <v>3</v>
      </c>
      <c r="C16" s="39">
        <v>0</v>
      </c>
      <c r="D16" s="60">
        <f t="shared" si="18"/>
        <v>100</v>
      </c>
      <c r="E16" s="32">
        <v>1</v>
      </c>
      <c r="F16" s="39">
        <v>4</v>
      </c>
      <c r="G16" s="33">
        <f t="shared" si="19"/>
        <v>20</v>
      </c>
      <c r="H16" s="48">
        <v>2</v>
      </c>
      <c r="I16" s="39">
        <v>1</v>
      </c>
      <c r="J16" s="60">
        <f t="shared" si="0"/>
        <v>66.666666666666657</v>
      </c>
      <c r="K16" s="32"/>
      <c r="L16" s="39"/>
      <c r="M16" s="33" t="str">
        <f t="shared" si="1"/>
        <v/>
      </c>
      <c r="N16" s="48">
        <v>2</v>
      </c>
      <c r="O16" s="39">
        <v>0</v>
      </c>
      <c r="P16" s="60">
        <f t="shared" si="2"/>
        <v>100</v>
      </c>
      <c r="Q16" s="32">
        <v>2</v>
      </c>
      <c r="R16" s="39">
        <v>0</v>
      </c>
      <c r="S16" s="60">
        <f t="shared" si="3"/>
        <v>100</v>
      </c>
      <c r="T16" s="32">
        <v>1</v>
      </c>
      <c r="U16" s="39">
        <v>1</v>
      </c>
      <c r="V16" s="33">
        <f t="shared" si="4"/>
        <v>50</v>
      </c>
      <c r="W16" s="48">
        <v>2</v>
      </c>
      <c r="X16" s="39">
        <v>0</v>
      </c>
      <c r="Y16" s="60">
        <f t="shared" si="5"/>
        <v>100</v>
      </c>
      <c r="Z16" s="32">
        <v>2</v>
      </c>
      <c r="AA16" s="39">
        <v>3</v>
      </c>
      <c r="AB16" s="33">
        <f t="shared" si="6"/>
        <v>40</v>
      </c>
      <c r="AC16" s="48"/>
      <c r="AD16" s="39"/>
      <c r="AE16" s="60" t="str">
        <f t="shared" si="7"/>
        <v/>
      </c>
      <c r="AF16" s="185">
        <v>2</v>
      </c>
      <c r="AG16" s="190">
        <v>0</v>
      </c>
      <c r="AH16" s="33">
        <f t="shared" si="8"/>
        <v>100</v>
      </c>
      <c r="AI16" s="185">
        <v>3</v>
      </c>
      <c r="AJ16" s="190">
        <v>0</v>
      </c>
      <c r="AK16" s="60">
        <f t="shared" si="9"/>
        <v>100</v>
      </c>
      <c r="AL16" s="185"/>
      <c r="AM16" s="190"/>
      <c r="AN16" s="33" t="str">
        <f t="shared" si="10"/>
        <v/>
      </c>
      <c r="AO16" s="189"/>
      <c r="AP16" s="191"/>
      <c r="AQ16" s="101" t="str">
        <f t="shared" si="11"/>
        <v/>
      </c>
      <c r="AR16" s="48">
        <v>3</v>
      </c>
      <c r="AS16" s="39">
        <v>0</v>
      </c>
      <c r="AT16" s="60">
        <f t="shared" si="12"/>
        <v>100</v>
      </c>
      <c r="AU16" s="32">
        <v>1</v>
      </c>
      <c r="AV16" s="39">
        <v>4</v>
      </c>
      <c r="AW16" s="33">
        <f t="shared" si="13"/>
        <v>20</v>
      </c>
      <c r="AX16" s="123">
        <f t="shared" si="14"/>
        <v>24</v>
      </c>
      <c r="AY16" s="106">
        <f t="shared" si="15"/>
        <v>13</v>
      </c>
      <c r="AZ16" s="127">
        <f t="shared" si="16"/>
        <v>37</v>
      </c>
      <c r="BA16" s="129">
        <f t="shared" si="17"/>
        <v>64.86486486486487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359" s="42" customFormat="1" ht="15" customHeight="1" thickTop="1" thickBot="1">
      <c r="A17" s="86" t="s">
        <v>16</v>
      </c>
      <c r="B17" s="66">
        <v>1</v>
      </c>
      <c r="C17" s="55">
        <v>1</v>
      </c>
      <c r="D17" s="59">
        <f t="shared" si="18"/>
        <v>50</v>
      </c>
      <c r="E17" s="40">
        <v>0</v>
      </c>
      <c r="F17" s="55">
        <v>1</v>
      </c>
      <c r="G17" s="41">
        <f t="shared" si="19"/>
        <v>0</v>
      </c>
      <c r="H17" s="49">
        <v>2</v>
      </c>
      <c r="I17" s="55">
        <v>2</v>
      </c>
      <c r="J17" s="59">
        <f t="shared" si="0"/>
        <v>50</v>
      </c>
      <c r="K17" s="40"/>
      <c r="L17" s="55"/>
      <c r="M17" s="41" t="str">
        <f t="shared" si="1"/>
        <v/>
      </c>
      <c r="N17" s="49">
        <v>2</v>
      </c>
      <c r="O17" s="55">
        <v>0</v>
      </c>
      <c r="P17" s="59">
        <f t="shared" si="2"/>
        <v>100</v>
      </c>
      <c r="Q17" s="40">
        <v>1</v>
      </c>
      <c r="R17" s="55">
        <v>0</v>
      </c>
      <c r="S17" s="59">
        <f t="shared" si="3"/>
        <v>100</v>
      </c>
      <c r="T17" s="40">
        <v>2</v>
      </c>
      <c r="U17" s="55">
        <v>1</v>
      </c>
      <c r="V17" s="41">
        <f t="shared" si="4"/>
        <v>66.666666666666657</v>
      </c>
      <c r="W17" s="49">
        <v>1</v>
      </c>
      <c r="X17" s="55">
        <v>1</v>
      </c>
      <c r="Y17" s="59">
        <f t="shared" si="5"/>
        <v>50</v>
      </c>
      <c r="Z17" s="40">
        <v>1</v>
      </c>
      <c r="AA17" s="55">
        <v>1</v>
      </c>
      <c r="AB17" s="41">
        <f t="shared" si="6"/>
        <v>50</v>
      </c>
      <c r="AC17" s="49"/>
      <c r="AD17" s="55"/>
      <c r="AE17" s="59" t="str">
        <f t="shared" si="7"/>
        <v/>
      </c>
      <c r="AF17" s="187">
        <v>0</v>
      </c>
      <c r="AG17" s="62">
        <v>1</v>
      </c>
      <c r="AH17" s="41">
        <f t="shared" si="8"/>
        <v>0</v>
      </c>
      <c r="AI17" s="187">
        <v>2</v>
      </c>
      <c r="AJ17" s="62">
        <v>0</v>
      </c>
      <c r="AK17" s="59">
        <f t="shared" si="9"/>
        <v>100</v>
      </c>
      <c r="AL17" s="187">
        <v>0</v>
      </c>
      <c r="AM17" s="62">
        <v>2</v>
      </c>
      <c r="AN17" s="41">
        <f t="shared" si="10"/>
        <v>0</v>
      </c>
      <c r="AO17" s="187">
        <v>0</v>
      </c>
      <c r="AP17" s="62">
        <v>3</v>
      </c>
      <c r="AQ17" s="41">
        <f t="shared" si="11"/>
        <v>0</v>
      </c>
      <c r="AR17" s="56"/>
      <c r="AS17" s="100"/>
      <c r="AT17" s="102"/>
      <c r="AU17" s="40">
        <v>0</v>
      </c>
      <c r="AV17" s="55">
        <v>1</v>
      </c>
      <c r="AW17" s="41">
        <f t="shared" si="13"/>
        <v>0</v>
      </c>
      <c r="AX17" s="122">
        <f t="shared" si="14"/>
        <v>12</v>
      </c>
      <c r="AY17" s="83">
        <f t="shared" si="15"/>
        <v>14</v>
      </c>
      <c r="AZ17" s="126">
        <f t="shared" si="16"/>
        <v>26</v>
      </c>
      <c r="BA17" s="130">
        <f t="shared" si="17"/>
        <v>46.153846153846153</v>
      </c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</row>
    <row r="18" spans="1:359" s="35" customFormat="1" ht="15" customHeight="1" thickTop="1" thickBot="1">
      <c r="A18" s="85" t="s">
        <v>17</v>
      </c>
      <c r="B18" s="194">
        <v>2</v>
      </c>
      <c r="C18" s="104">
        <v>0</v>
      </c>
      <c r="D18" s="108">
        <f t="shared" si="18"/>
        <v>100</v>
      </c>
      <c r="E18" s="105">
        <v>0</v>
      </c>
      <c r="F18" s="104">
        <v>6</v>
      </c>
      <c r="G18" s="109">
        <f t="shared" si="19"/>
        <v>0</v>
      </c>
      <c r="H18" s="103">
        <v>1</v>
      </c>
      <c r="I18" s="104">
        <v>1</v>
      </c>
      <c r="J18" s="108">
        <f t="shared" si="0"/>
        <v>50</v>
      </c>
      <c r="K18" s="105"/>
      <c r="L18" s="104"/>
      <c r="M18" s="109" t="str">
        <f t="shared" si="1"/>
        <v/>
      </c>
      <c r="N18" s="103">
        <v>1</v>
      </c>
      <c r="O18" s="104">
        <v>0</v>
      </c>
      <c r="P18" s="108">
        <f t="shared" si="2"/>
        <v>100</v>
      </c>
      <c r="Q18" s="105">
        <v>1</v>
      </c>
      <c r="R18" s="104">
        <v>1</v>
      </c>
      <c r="S18" s="108">
        <f t="shared" si="3"/>
        <v>50</v>
      </c>
      <c r="T18" s="105">
        <v>1</v>
      </c>
      <c r="U18" s="104">
        <v>0</v>
      </c>
      <c r="V18" s="109">
        <f t="shared" si="4"/>
        <v>100</v>
      </c>
      <c r="W18" s="103">
        <v>1</v>
      </c>
      <c r="X18" s="104">
        <v>0</v>
      </c>
      <c r="Y18" s="108">
        <f t="shared" si="5"/>
        <v>100</v>
      </c>
      <c r="Z18" s="105">
        <v>5</v>
      </c>
      <c r="AA18" s="104">
        <v>0</v>
      </c>
      <c r="AB18" s="109">
        <f t="shared" si="6"/>
        <v>100</v>
      </c>
      <c r="AC18" s="103"/>
      <c r="AD18" s="104"/>
      <c r="AE18" s="108" t="str">
        <f t="shared" si="7"/>
        <v/>
      </c>
      <c r="AF18" s="195">
        <v>2</v>
      </c>
      <c r="AG18" s="196">
        <v>0</v>
      </c>
      <c r="AH18" s="109">
        <f t="shared" si="8"/>
        <v>100</v>
      </c>
      <c r="AI18" s="195">
        <v>1</v>
      </c>
      <c r="AJ18" s="196">
        <v>0</v>
      </c>
      <c r="AK18" s="108">
        <f t="shared" si="9"/>
        <v>100</v>
      </c>
      <c r="AL18" s="195">
        <v>4</v>
      </c>
      <c r="AM18" s="196">
        <v>0</v>
      </c>
      <c r="AN18" s="109">
        <f t="shared" si="10"/>
        <v>100</v>
      </c>
      <c r="AO18" s="195">
        <v>4</v>
      </c>
      <c r="AP18" s="196">
        <v>1</v>
      </c>
      <c r="AQ18" s="109">
        <f t="shared" si="11"/>
        <v>80</v>
      </c>
      <c r="AR18" s="103">
        <v>1</v>
      </c>
      <c r="AS18" s="104">
        <v>0</v>
      </c>
      <c r="AT18" s="108">
        <f>IF(AR18+AS18=0,"",AR18/(AR18+AS18)*100)</f>
        <v>100</v>
      </c>
      <c r="AU18" s="197"/>
      <c r="AV18" s="113"/>
      <c r="AW18" s="198"/>
      <c r="AX18" s="123">
        <f t="shared" si="14"/>
        <v>24</v>
      </c>
      <c r="AY18" s="106">
        <f t="shared" si="15"/>
        <v>9</v>
      </c>
      <c r="AZ18" s="158">
        <f t="shared" si="16"/>
        <v>33</v>
      </c>
      <c r="BA18" s="159">
        <f t="shared" si="17"/>
        <v>72.727272727272734</v>
      </c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359" s="42" customFormat="1" ht="15" customHeight="1" thickTop="1" thickBot="1">
      <c r="A19" s="263"/>
      <c r="B19" s="50" t="s">
        <v>24</v>
      </c>
      <c r="C19" s="29" t="s">
        <v>25</v>
      </c>
      <c r="D19" s="51" t="s">
        <v>6</v>
      </c>
      <c r="E19" s="28"/>
      <c r="F19" s="29" t="s">
        <v>25</v>
      </c>
      <c r="G19" s="52" t="s">
        <v>6</v>
      </c>
      <c r="H19" s="50" t="s">
        <v>24</v>
      </c>
      <c r="I19" s="29" t="s">
        <v>25</v>
      </c>
      <c r="J19" s="51" t="s">
        <v>6</v>
      </c>
      <c r="K19" s="28" t="s">
        <v>24</v>
      </c>
      <c r="L19" s="29" t="s">
        <v>25</v>
      </c>
      <c r="M19" s="52" t="s">
        <v>6</v>
      </c>
      <c r="N19" s="53" t="s">
        <v>24</v>
      </c>
      <c r="O19" s="29" t="s">
        <v>25</v>
      </c>
      <c r="P19" s="54" t="s">
        <v>6</v>
      </c>
      <c r="Q19" s="28" t="s">
        <v>24</v>
      </c>
      <c r="R19" s="29" t="s">
        <v>25</v>
      </c>
      <c r="S19" s="52" t="s">
        <v>6</v>
      </c>
      <c r="T19" s="50" t="s">
        <v>24</v>
      </c>
      <c r="U19" s="29" t="s">
        <v>25</v>
      </c>
      <c r="V19" s="51" t="s">
        <v>6</v>
      </c>
      <c r="W19" s="28" t="s">
        <v>24</v>
      </c>
      <c r="X19" s="29" t="s">
        <v>25</v>
      </c>
      <c r="Y19" s="52" t="s">
        <v>6</v>
      </c>
      <c r="Z19" s="50" t="s">
        <v>24</v>
      </c>
      <c r="AA19" s="29" t="s">
        <v>25</v>
      </c>
      <c r="AB19" s="51" t="s">
        <v>6</v>
      </c>
      <c r="AC19" s="28" t="s">
        <v>24</v>
      </c>
      <c r="AD19" s="29" t="s">
        <v>25</v>
      </c>
      <c r="AE19" s="52" t="s">
        <v>6</v>
      </c>
      <c r="AF19" s="28" t="s">
        <v>24</v>
      </c>
      <c r="AG19" s="29" t="s">
        <v>25</v>
      </c>
      <c r="AH19" s="52" t="s">
        <v>6</v>
      </c>
      <c r="AI19" s="28" t="s">
        <v>24</v>
      </c>
      <c r="AJ19" s="29" t="s">
        <v>25</v>
      </c>
      <c r="AK19" s="52" t="s">
        <v>6</v>
      </c>
      <c r="AL19" s="28" t="s">
        <v>24</v>
      </c>
      <c r="AM19" s="29" t="s">
        <v>25</v>
      </c>
      <c r="AN19" s="52" t="s">
        <v>6</v>
      </c>
      <c r="AO19" s="28" t="s">
        <v>24</v>
      </c>
      <c r="AP19" s="29" t="s">
        <v>25</v>
      </c>
      <c r="AQ19" s="52" t="s">
        <v>6</v>
      </c>
      <c r="AR19" s="50" t="s">
        <v>24</v>
      </c>
      <c r="AS19" s="29" t="s">
        <v>25</v>
      </c>
      <c r="AT19" s="51" t="s">
        <v>6</v>
      </c>
      <c r="AU19" s="28" t="s">
        <v>24</v>
      </c>
      <c r="AV19" s="29" t="s">
        <v>25</v>
      </c>
      <c r="AW19" s="51" t="s">
        <v>6</v>
      </c>
      <c r="AX19" s="269" t="s">
        <v>20</v>
      </c>
      <c r="AY19" s="271" t="s">
        <v>21</v>
      </c>
      <c r="AZ19" s="271" t="s">
        <v>22</v>
      </c>
      <c r="BA19" s="273" t="s">
        <v>23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</row>
    <row r="20" spans="1:359" s="35" customFormat="1" ht="135.75" customHeight="1" thickTop="1" thickBot="1">
      <c r="A20" s="264"/>
      <c r="B20" s="268" t="str">
        <f>A3</f>
        <v>Ádám Zoltán</v>
      </c>
      <c r="C20" s="256"/>
      <c r="D20" s="257"/>
      <c r="E20" s="255" t="str">
        <f>A4</f>
        <v>Ádám Zsolt</v>
      </c>
      <c r="F20" s="256"/>
      <c r="G20" s="257"/>
      <c r="H20" s="255" t="str">
        <f>A5</f>
        <v>Barta Csaba</v>
      </c>
      <c r="I20" s="256"/>
      <c r="J20" s="257"/>
      <c r="K20" s="258" t="str">
        <f>A6</f>
        <v>Fejes Gábor</v>
      </c>
      <c r="L20" s="266"/>
      <c r="M20" s="267"/>
      <c r="N20" s="258" t="str">
        <f>A7</f>
        <v>Gyimesi Tibor</v>
      </c>
      <c r="O20" s="266"/>
      <c r="P20" s="267"/>
      <c r="Q20" s="255" t="str">
        <f>A8</f>
        <v>Horváth Csaba</v>
      </c>
      <c r="R20" s="256"/>
      <c r="S20" s="257"/>
      <c r="T20" s="258" t="str">
        <f>A9</f>
        <v>Káplár András</v>
      </c>
      <c r="U20" s="266"/>
      <c r="V20" s="267"/>
      <c r="W20" s="255" t="str">
        <f>A10</f>
        <v>Keller Zoltán</v>
      </c>
      <c r="X20" s="256"/>
      <c r="Y20" s="257"/>
      <c r="Z20" s="255" t="str">
        <f>A11</f>
        <v>Németh Barna</v>
      </c>
      <c r="AA20" s="256"/>
      <c r="AB20" s="257"/>
      <c r="AC20" s="258" t="str">
        <f>A12</f>
        <v>Sajtos Gábor</v>
      </c>
      <c r="AD20" s="256"/>
      <c r="AE20" s="257"/>
      <c r="AF20" s="255" t="str">
        <f>A12</f>
        <v>Sajtos Gábor</v>
      </c>
      <c r="AG20" s="256"/>
      <c r="AH20" s="257"/>
      <c r="AI20" s="255" t="str">
        <f>A13</f>
        <v>Szakács Gábor</v>
      </c>
      <c r="AJ20" s="256"/>
      <c r="AK20" s="257"/>
      <c r="AL20" s="258" t="str">
        <f>A14</f>
        <v>Szakács Péter</v>
      </c>
      <c r="AM20" s="256"/>
      <c r="AN20" s="257"/>
      <c r="AO20" s="255" t="str">
        <f>A15</f>
        <v>Szalma Róbert</v>
      </c>
      <c r="AP20" s="256"/>
      <c r="AQ20" s="257"/>
      <c r="AR20" s="256" t="str">
        <f>A17</f>
        <v>Takács Imre</v>
      </c>
      <c r="AS20" s="256"/>
      <c r="AT20" s="257"/>
      <c r="AU20" s="258" t="str">
        <f>A18</f>
        <v>Varró Gábor</v>
      </c>
      <c r="AV20" s="266"/>
      <c r="AW20" s="266"/>
      <c r="AX20" s="270"/>
      <c r="AY20" s="272"/>
      <c r="AZ20" s="272"/>
      <c r="BA20" s="274"/>
    </row>
    <row r="21" spans="1:359" s="163" customFormat="1" ht="15" customHeight="1" thickTop="1">
      <c r="AX21" s="165"/>
      <c r="AY21" s="165"/>
      <c r="AZ21" s="165"/>
      <c r="BA21" s="166"/>
    </row>
    <row r="22" spans="1:359" s="163" customFormat="1" ht="15" hidden="1" customHeight="1">
      <c r="B22" s="163">
        <f>SUM(B3:B18)</f>
        <v>8</v>
      </c>
      <c r="C22" s="163">
        <f>SUM(C3:C18)</f>
        <v>14</v>
      </c>
      <c r="E22" s="163">
        <f>SUM(E3:E18)</f>
        <v>1</v>
      </c>
      <c r="F22" s="163">
        <f>SUM(F3:F18)</f>
        <v>28</v>
      </c>
      <c r="H22" s="163">
        <f>SUM(H3:H18)</f>
        <v>17</v>
      </c>
      <c r="I22" s="163">
        <f>SUM(I3:I18)</f>
        <v>14</v>
      </c>
      <c r="K22" s="163">
        <f>SUM(K3:K18)</f>
        <v>0</v>
      </c>
      <c r="L22" s="163">
        <f>SUM(L3:L18)</f>
        <v>0</v>
      </c>
      <c r="N22" s="163">
        <f>SUM(N3:N18)</f>
        <v>19</v>
      </c>
      <c r="O22" s="163">
        <f>SUM(O3:O18)</f>
        <v>2</v>
      </c>
      <c r="Q22" s="163">
        <f>SUM(Q3:Q18)</f>
        <v>19</v>
      </c>
      <c r="R22" s="163">
        <f>SUM(R3:R18)</f>
        <v>5</v>
      </c>
      <c r="T22" s="163">
        <f>SUM(T3:T18)</f>
        <v>9</v>
      </c>
      <c r="U22" s="163">
        <f>SUM(U3:U18)</f>
        <v>11</v>
      </c>
      <c r="W22" s="163">
        <f>SUM(W3:W18)</f>
        <v>16</v>
      </c>
      <c r="X22" s="163">
        <f>SUM(X3:X18)</f>
        <v>2</v>
      </c>
      <c r="Z22" s="163">
        <f>SUM(Z3:Z18)</f>
        <v>14</v>
      </c>
      <c r="AA22" s="163">
        <f>SUM(AA3:AA18)</f>
        <v>22</v>
      </c>
      <c r="AC22" s="163">
        <f>SUM(AC3:AC18)</f>
        <v>0</v>
      </c>
      <c r="AD22" s="163">
        <f>SUM(AD3:AD18)</f>
        <v>0</v>
      </c>
      <c r="AF22" s="163">
        <f t="shared" ref="AF22:AG22" si="20">SUM(AF3:AF18)</f>
        <v>11</v>
      </c>
      <c r="AG22" s="163">
        <f t="shared" si="20"/>
        <v>10</v>
      </c>
      <c r="AI22" s="163">
        <f t="shared" ref="AI22:AJ22" si="21">SUM(AI3:AI18)</f>
        <v>17</v>
      </c>
      <c r="AJ22" s="163">
        <f t="shared" si="21"/>
        <v>7</v>
      </c>
      <c r="AL22" s="163">
        <f t="shared" ref="AL22:AM22" si="22">SUM(AL3:AL18)</f>
        <v>19</v>
      </c>
      <c r="AM22" s="163">
        <f t="shared" si="22"/>
        <v>11</v>
      </c>
      <c r="AO22" s="163">
        <f t="shared" ref="AO22:AP22" si="23">SUM(AO3:AO18)</f>
        <v>13</v>
      </c>
      <c r="AP22" s="163">
        <f t="shared" si="23"/>
        <v>24</v>
      </c>
      <c r="AR22" s="163">
        <f>SUM(AR3:AR18)</f>
        <v>14</v>
      </c>
      <c r="AS22" s="163">
        <f>SUM(AS3:AS18)</f>
        <v>12</v>
      </c>
      <c r="AU22" s="163">
        <f>SUM(AU3:AU18)</f>
        <v>9</v>
      </c>
      <c r="AV22" s="163">
        <f>SUM(AV3:AV18)</f>
        <v>24</v>
      </c>
      <c r="AX22" s="160"/>
      <c r="AY22" s="160"/>
      <c r="AZ22" s="161"/>
      <c r="BA22" s="162"/>
    </row>
    <row r="23" spans="1:359" s="163" customFormat="1" ht="15" hidden="1" customHeight="1">
      <c r="B23" s="164">
        <f>B22-AY3</f>
        <v>0</v>
      </c>
      <c r="C23" s="164">
        <f>C22-AX3</f>
        <v>0</v>
      </c>
      <c r="D23" s="164"/>
      <c r="E23" s="164">
        <f>E22-AY4</f>
        <v>0</v>
      </c>
      <c r="F23" s="164">
        <f>F22-AX4</f>
        <v>0</v>
      </c>
      <c r="G23" s="164"/>
      <c r="H23" s="164">
        <f>H22-AY5</f>
        <v>0</v>
      </c>
      <c r="I23" s="164">
        <f>I22-AX5</f>
        <v>0</v>
      </c>
      <c r="J23" s="164"/>
      <c r="K23" s="164">
        <f>K22-AY6</f>
        <v>0</v>
      </c>
      <c r="L23" s="164">
        <f>L22-AX6</f>
        <v>0</v>
      </c>
      <c r="M23" s="164"/>
      <c r="N23" s="164">
        <f>N22-AY7</f>
        <v>0</v>
      </c>
      <c r="O23" s="164">
        <f>O22-AX7</f>
        <v>0</v>
      </c>
      <c r="P23" s="164"/>
      <c r="Q23" s="164">
        <f>Q22-AY8</f>
        <v>0</v>
      </c>
      <c r="R23" s="164">
        <f>R22-AX8</f>
        <v>0</v>
      </c>
      <c r="S23" s="164"/>
      <c r="T23" s="164">
        <f>T22-AY9</f>
        <v>0</v>
      </c>
      <c r="U23" s="164">
        <f>U22-AX9</f>
        <v>0</v>
      </c>
      <c r="V23" s="164"/>
      <c r="W23" s="164">
        <f>W22-AY10</f>
        <v>0</v>
      </c>
      <c r="X23" s="164">
        <f>X22-AX10</f>
        <v>0</v>
      </c>
      <c r="Y23" s="164"/>
      <c r="Z23" s="164">
        <f>Z22-AY11</f>
        <v>0</v>
      </c>
      <c r="AA23" s="164">
        <f>AA22-AX11</f>
        <v>0</v>
      </c>
      <c r="AC23" s="164">
        <f>AC22-AY12</f>
        <v>0</v>
      </c>
      <c r="AD23" s="164">
        <f>AD22-AX12</f>
        <v>0</v>
      </c>
      <c r="AF23" s="164">
        <f>AF22-AY13</f>
        <v>0</v>
      </c>
      <c r="AG23" s="164">
        <f>AG22-AX13</f>
        <v>0</v>
      </c>
      <c r="AH23" s="164"/>
      <c r="AI23" s="164">
        <f>AI22-AY14</f>
        <v>0</v>
      </c>
      <c r="AJ23" s="164">
        <f>AJ22-AX14</f>
        <v>0</v>
      </c>
      <c r="AL23" s="164">
        <f>AL22-AY15</f>
        <v>0</v>
      </c>
      <c r="AM23" s="164">
        <f>AM22-AX15</f>
        <v>0</v>
      </c>
      <c r="AO23" s="164">
        <f>AO22-AY16</f>
        <v>0</v>
      </c>
      <c r="AP23" s="164">
        <f>AP22-AX16</f>
        <v>0</v>
      </c>
      <c r="AQ23" s="164"/>
      <c r="AR23" s="164">
        <f>AR22-AY17</f>
        <v>0</v>
      </c>
      <c r="AS23" s="164">
        <f>AS22-AX17</f>
        <v>0</v>
      </c>
      <c r="AU23" s="164">
        <f>AU22-AY18</f>
        <v>0</v>
      </c>
      <c r="AV23" s="164">
        <f>AV22-AX18</f>
        <v>0</v>
      </c>
      <c r="AX23" s="160"/>
      <c r="AY23" s="160"/>
      <c r="AZ23" s="161"/>
      <c r="BA23" s="162"/>
    </row>
    <row r="24" spans="1:359" s="163" customFormat="1" ht="15" customHeight="1">
      <c r="AX24" s="160"/>
      <c r="AY24" s="160"/>
      <c r="AZ24" s="161"/>
      <c r="BA24" s="162"/>
    </row>
    <row r="25" spans="1:359" s="163" customFormat="1" ht="15" customHeight="1">
      <c r="AX25" s="160"/>
      <c r="AY25" s="160"/>
      <c r="AZ25" s="161"/>
      <c r="BA25" s="162"/>
    </row>
    <row r="26" spans="1:359" s="163" customFormat="1" ht="15" customHeight="1">
      <c r="AX26" s="160"/>
      <c r="AY26" s="160"/>
      <c r="AZ26" s="161"/>
      <c r="BA26" s="162"/>
    </row>
    <row r="27" spans="1:359" s="163" customFormat="1" ht="15" customHeight="1">
      <c r="AX27" s="160"/>
      <c r="AY27" s="160"/>
      <c r="AZ27" s="161"/>
      <c r="BA27" s="162"/>
    </row>
    <row r="28" spans="1:359" s="163" customFormat="1" ht="15" customHeight="1">
      <c r="AX28" s="160"/>
      <c r="AY28" s="160"/>
      <c r="AZ28" s="161"/>
      <c r="BA28" s="162"/>
    </row>
    <row r="29" spans="1:359" s="163" customFormat="1" ht="15" customHeight="1">
      <c r="AX29" s="160"/>
      <c r="AY29" s="160"/>
      <c r="AZ29" s="161"/>
      <c r="BA29" s="162"/>
    </row>
    <row r="30" spans="1:359" s="163" customFormat="1" ht="15" customHeight="1">
      <c r="AX30" s="160"/>
      <c r="AY30" s="160"/>
      <c r="AZ30" s="161"/>
      <c r="BA30" s="162"/>
    </row>
    <row r="31" spans="1:359" s="163" customFormat="1" ht="15" customHeight="1">
      <c r="AX31" s="160"/>
      <c r="AY31" s="160"/>
      <c r="AZ31" s="161"/>
      <c r="BA31" s="162"/>
    </row>
    <row r="32" spans="1:359" s="163" customFormat="1" ht="15" customHeight="1">
      <c r="AX32" s="160"/>
      <c r="AY32" s="160"/>
      <c r="AZ32" s="161"/>
      <c r="BA32" s="162"/>
    </row>
    <row r="33" spans="50:53" s="163" customFormat="1" ht="15" customHeight="1">
      <c r="AX33" s="160"/>
      <c r="AY33" s="160"/>
      <c r="AZ33" s="161"/>
      <c r="BA33" s="162"/>
    </row>
    <row r="34" spans="50:53" s="163" customFormat="1" ht="15" customHeight="1">
      <c r="AX34" s="160"/>
      <c r="AY34" s="160"/>
      <c r="AZ34" s="161"/>
      <c r="BA34" s="162"/>
    </row>
    <row r="35" spans="50:53" s="163" customFormat="1" ht="15" customHeight="1">
      <c r="AX35" s="160"/>
      <c r="AY35" s="160"/>
      <c r="AZ35" s="161"/>
      <c r="BA35" s="162"/>
    </row>
    <row r="36" spans="50:53" s="163" customFormat="1" ht="15" customHeight="1">
      <c r="AX36" s="160"/>
      <c r="AY36" s="160"/>
      <c r="AZ36" s="161"/>
      <c r="BA36" s="162"/>
    </row>
    <row r="37" spans="50:53" s="163" customFormat="1" ht="15" customHeight="1">
      <c r="AX37" s="160"/>
      <c r="AY37" s="160"/>
      <c r="AZ37" s="161"/>
      <c r="BA37" s="162"/>
    </row>
    <row r="38" spans="50:53" s="163" customFormat="1" ht="15" customHeight="1">
      <c r="AX38" s="160"/>
      <c r="AY38" s="160"/>
      <c r="AZ38" s="161"/>
      <c r="BA38" s="162"/>
    </row>
    <row r="39" spans="50:53" s="163" customFormat="1" ht="15" customHeight="1">
      <c r="AX39" s="160"/>
      <c r="AY39" s="160"/>
      <c r="AZ39" s="161"/>
      <c r="BA39" s="162"/>
    </row>
    <row r="40" spans="50:53" s="163" customFormat="1" ht="15" customHeight="1">
      <c r="AX40" s="160"/>
      <c r="AY40" s="160"/>
      <c r="AZ40" s="161"/>
      <c r="BA40" s="162"/>
    </row>
    <row r="41" spans="50:53" s="163" customFormat="1" ht="15" customHeight="1">
      <c r="AX41" s="160"/>
      <c r="AY41" s="160"/>
      <c r="AZ41" s="161"/>
      <c r="BA41" s="162"/>
    </row>
    <row r="42" spans="50:53" s="163" customFormat="1" ht="15" customHeight="1">
      <c r="AX42" s="160"/>
      <c r="AY42" s="160"/>
      <c r="AZ42" s="161"/>
      <c r="BA42" s="162"/>
    </row>
    <row r="43" spans="50:53" s="163" customFormat="1" ht="15" customHeight="1">
      <c r="AX43" s="160"/>
      <c r="AY43" s="160"/>
      <c r="AZ43" s="161"/>
      <c r="BA43" s="162"/>
    </row>
    <row r="44" spans="50:53" s="163" customFormat="1" ht="15" customHeight="1">
      <c r="AX44" s="160"/>
      <c r="AY44" s="160"/>
      <c r="AZ44" s="161"/>
      <c r="BA44" s="162"/>
    </row>
    <row r="45" spans="50:53" s="163" customFormat="1" ht="15" customHeight="1">
      <c r="AX45" s="160"/>
      <c r="AY45" s="160"/>
      <c r="AZ45" s="161"/>
      <c r="BA45" s="162"/>
    </row>
    <row r="46" spans="50:53" s="163" customFormat="1" ht="15" customHeight="1">
      <c r="AX46" s="160"/>
      <c r="AY46" s="160"/>
      <c r="AZ46" s="161"/>
      <c r="BA46" s="162"/>
    </row>
    <row r="47" spans="50:53" s="163" customFormat="1" ht="17.25" customHeight="1">
      <c r="AX47" s="265"/>
      <c r="AY47" s="265"/>
      <c r="AZ47" s="265"/>
      <c r="BA47" s="265"/>
    </row>
    <row r="48" spans="50:53" s="163" customFormat="1" ht="14.25" customHeight="1">
      <c r="AX48" s="265"/>
      <c r="AY48" s="265"/>
      <c r="AZ48" s="265"/>
      <c r="BA48" s="265"/>
    </row>
    <row r="49" s="163" customFormat="1"/>
    <row r="50" s="163" customFormat="1"/>
    <row r="51" s="163" customFormat="1"/>
  </sheetData>
  <sortState ref="A3:A18">
    <sortCondition ref="A3"/>
  </sortState>
  <mergeCells count="46">
    <mergeCell ref="T1:V1"/>
    <mergeCell ref="BA47:BA48"/>
    <mergeCell ref="AX47:AX48"/>
    <mergeCell ref="AZ47:AZ48"/>
    <mergeCell ref="Z1:AB1"/>
    <mergeCell ref="AC1:AE1"/>
    <mergeCell ref="AU1:AW1"/>
    <mergeCell ref="W1:Y1"/>
    <mergeCell ref="AR1:AT1"/>
    <mergeCell ref="AZ19:AZ20"/>
    <mergeCell ref="BA19:BA20"/>
    <mergeCell ref="AY1:AY2"/>
    <mergeCell ref="BA1:BA2"/>
    <mergeCell ref="AZ1:AZ2"/>
    <mergeCell ref="AX1:AX2"/>
    <mergeCell ref="AF1:AH1"/>
    <mergeCell ref="A19:A20"/>
    <mergeCell ref="AY47:AY48"/>
    <mergeCell ref="Q20:S20"/>
    <mergeCell ref="T20:V20"/>
    <mergeCell ref="W20:Y20"/>
    <mergeCell ref="B20:D20"/>
    <mergeCell ref="E20:G20"/>
    <mergeCell ref="Z20:AB20"/>
    <mergeCell ref="AC20:AE20"/>
    <mergeCell ref="AU20:AW20"/>
    <mergeCell ref="H20:J20"/>
    <mergeCell ref="K20:M20"/>
    <mergeCell ref="AX19:AX20"/>
    <mergeCell ref="AY19:AY20"/>
    <mergeCell ref="N20:P20"/>
    <mergeCell ref="AR20:AT20"/>
    <mergeCell ref="Q1:S1"/>
    <mergeCell ref="A1:A2"/>
    <mergeCell ref="B1:D1"/>
    <mergeCell ref="E1:G1"/>
    <mergeCell ref="H1:J1"/>
    <mergeCell ref="N1:P1"/>
    <mergeCell ref="K1:M1"/>
    <mergeCell ref="AI1:AK1"/>
    <mergeCell ref="AL1:AN1"/>
    <mergeCell ref="AO1:AQ1"/>
    <mergeCell ref="AF20:AH20"/>
    <mergeCell ref="AI20:AK20"/>
    <mergeCell ref="AL20:AN20"/>
    <mergeCell ref="AO20:AQ2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66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M47"/>
  <sheetViews>
    <sheetView tabSelected="1" zoomScale="75" zoomScaleNormal="75" workbookViewId="0">
      <pane ySplit="1" topLeftCell="A2" activePane="bottomLeft" state="frozen"/>
      <selection pane="bottomLeft" activeCell="A46" sqref="A46:XFD47"/>
    </sheetView>
  </sheetViews>
  <sheetFormatPr defaultRowHeight="12.75"/>
  <cols>
    <col min="1" max="1" width="22.85546875" customWidth="1"/>
    <col min="2" max="121" width="3.5703125" customWidth="1"/>
    <col min="122" max="125" width="5.7109375" customWidth="1"/>
    <col min="126" max="136" width="3.7109375" customWidth="1"/>
  </cols>
  <sheetData>
    <row r="1" spans="1:273" ht="126.75" customHeight="1" thickTop="1" thickBot="1">
      <c r="A1" s="259" t="s">
        <v>57</v>
      </c>
      <c r="B1" s="252" t="str">
        <f>A3</f>
        <v>Árvai Ferenc</v>
      </c>
      <c r="C1" s="252"/>
      <c r="D1" s="253"/>
      <c r="E1" s="251" t="str">
        <f>A4</f>
        <v>Barta Levente</v>
      </c>
      <c r="F1" s="252"/>
      <c r="G1" s="253"/>
      <c r="H1" s="251" t="str">
        <f>A5</f>
        <v>Bedő Ferenc</v>
      </c>
      <c r="I1" s="252"/>
      <c r="J1" s="253"/>
      <c r="K1" s="254" t="str">
        <f>A6</f>
        <v>Csepregi József</v>
      </c>
      <c r="L1" s="261"/>
      <c r="M1" s="262"/>
      <c r="N1" s="254" t="str">
        <f>A7</f>
        <v>Gombócz Melinda</v>
      </c>
      <c r="O1" s="261"/>
      <c r="P1" s="262"/>
      <c r="Q1" s="251" t="str">
        <f>A8</f>
        <v>Hermann András</v>
      </c>
      <c r="R1" s="252"/>
      <c r="S1" s="253"/>
      <c r="T1" s="254" t="str">
        <f>A9</f>
        <v>Horváth Péter</v>
      </c>
      <c r="U1" s="261"/>
      <c r="V1" s="262"/>
      <c r="W1" s="251" t="str">
        <f>A10</f>
        <v>Jenei Gábor</v>
      </c>
      <c r="X1" s="252"/>
      <c r="Y1" s="253"/>
      <c r="Z1" s="251" t="str">
        <f>A11</f>
        <v>Kálazi Tamás</v>
      </c>
      <c r="AA1" s="252"/>
      <c r="AB1" s="253"/>
      <c r="AC1" s="254" t="str">
        <f>A12</f>
        <v>Montag Péter</v>
      </c>
      <c r="AD1" s="252"/>
      <c r="AE1" s="253"/>
      <c r="AF1" s="251" t="str">
        <f>A13</f>
        <v>Pap Zoltán</v>
      </c>
      <c r="AG1" s="252"/>
      <c r="AH1" s="253"/>
      <c r="AI1" s="254" t="str">
        <f>A14</f>
        <v>Rőczei Norbert</v>
      </c>
      <c r="AJ1" s="261"/>
      <c r="AK1" s="262"/>
      <c r="AL1" s="251" t="str">
        <f>A15</f>
        <v>Tóth Csaba</v>
      </c>
      <c r="AM1" s="252"/>
      <c r="AN1" s="253"/>
      <c r="AO1" s="251" t="str">
        <f>A16</f>
        <v>Varsányi János</v>
      </c>
      <c r="AP1" s="252"/>
      <c r="AQ1" s="253"/>
      <c r="AR1" s="251" t="str">
        <f>A17</f>
        <v>Víg Beatrix</v>
      </c>
      <c r="AS1" s="252"/>
      <c r="AT1" s="253"/>
      <c r="AU1" s="251" t="str">
        <f>A18</f>
        <v>Virágh Ferenc</v>
      </c>
      <c r="AV1" s="252"/>
      <c r="AW1" s="253"/>
      <c r="AX1" s="251" t="str">
        <f>A19</f>
        <v>Tóth Attila</v>
      </c>
      <c r="AY1" s="252"/>
      <c r="AZ1" s="253"/>
      <c r="BA1" s="251" t="str">
        <f>A20</f>
        <v>Bózsa Botond</v>
      </c>
      <c r="BB1" s="252"/>
      <c r="BC1" s="253"/>
      <c r="BD1" s="251" t="str">
        <f>A21</f>
        <v>Orning Tamás</v>
      </c>
      <c r="BE1" s="252"/>
      <c r="BF1" s="253"/>
      <c r="BG1" s="251" t="str">
        <f>A22</f>
        <v>Deák Zsolt</v>
      </c>
      <c r="BH1" s="252"/>
      <c r="BI1" s="253"/>
      <c r="BJ1" s="251" t="str">
        <f>A23</f>
        <v>Zomi Lóránt</v>
      </c>
      <c r="BK1" s="252"/>
      <c r="BL1" s="253"/>
      <c r="BM1" s="251" t="str">
        <f>A24</f>
        <v>Komlódi Dénes</v>
      </c>
      <c r="BN1" s="252"/>
      <c r="BO1" s="253"/>
      <c r="BP1" s="251" t="str">
        <f>A25</f>
        <v>Mercz Tamás</v>
      </c>
      <c r="BQ1" s="252"/>
      <c r="BR1" s="253"/>
      <c r="BS1" s="251" t="str">
        <f>A26</f>
        <v>Wolf György</v>
      </c>
      <c r="BT1" s="252"/>
      <c r="BU1" s="253"/>
      <c r="BV1" s="251" t="str">
        <f>A27</f>
        <v>Molnár Zoltán</v>
      </c>
      <c r="BW1" s="252"/>
      <c r="BX1" s="253"/>
      <c r="BY1" s="251">
        <f>A28</f>
        <v>0</v>
      </c>
      <c r="BZ1" s="252"/>
      <c r="CA1" s="253"/>
      <c r="CB1" s="251">
        <f>A29</f>
        <v>0</v>
      </c>
      <c r="CC1" s="252"/>
      <c r="CD1" s="253"/>
      <c r="CE1" s="251">
        <f>A30</f>
        <v>0</v>
      </c>
      <c r="CF1" s="252"/>
      <c r="CG1" s="253"/>
      <c r="CH1" s="251">
        <f>A31</f>
        <v>0</v>
      </c>
      <c r="CI1" s="252"/>
      <c r="CJ1" s="253"/>
      <c r="CK1" s="251">
        <f>A32</f>
        <v>0</v>
      </c>
      <c r="CL1" s="252"/>
      <c r="CM1" s="253"/>
      <c r="CN1" s="251">
        <f>A33</f>
        <v>0</v>
      </c>
      <c r="CO1" s="252"/>
      <c r="CP1" s="253"/>
      <c r="CQ1" s="251">
        <f>A34</f>
        <v>0</v>
      </c>
      <c r="CR1" s="252"/>
      <c r="CS1" s="253"/>
      <c r="CT1" s="251">
        <f>A35</f>
        <v>0</v>
      </c>
      <c r="CU1" s="252"/>
      <c r="CV1" s="253"/>
      <c r="CW1" s="251">
        <f>A36</f>
        <v>0</v>
      </c>
      <c r="CX1" s="252"/>
      <c r="CY1" s="253"/>
      <c r="CZ1" s="251">
        <f>A37</f>
        <v>0</v>
      </c>
      <c r="DA1" s="252"/>
      <c r="DB1" s="253"/>
      <c r="DC1" s="251">
        <f>A38</f>
        <v>0</v>
      </c>
      <c r="DD1" s="252"/>
      <c r="DE1" s="253"/>
      <c r="DF1" s="251">
        <f>A39</f>
        <v>0</v>
      </c>
      <c r="DG1" s="252"/>
      <c r="DH1" s="253"/>
      <c r="DI1" s="255">
        <f>A40</f>
        <v>0</v>
      </c>
      <c r="DJ1" s="256"/>
      <c r="DK1" s="257"/>
      <c r="DL1" s="251">
        <f>A41</f>
        <v>0</v>
      </c>
      <c r="DM1" s="252"/>
      <c r="DN1" s="253"/>
      <c r="DO1" s="255">
        <f>A42</f>
        <v>0</v>
      </c>
      <c r="DP1" s="256"/>
      <c r="DQ1" s="288"/>
      <c r="DR1" s="279" t="s">
        <v>20</v>
      </c>
      <c r="DS1" s="271" t="s">
        <v>21</v>
      </c>
      <c r="DT1" s="277" t="s">
        <v>22</v>
      </c>
      <c r="DU1" s="273" t="s">
        <v>23</v>
      </c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</row>
    <row r="2" spans="1:273" ht="15" customHeight="1" thickTop="1" thickBot="1">
      <c r="A2" s="260"/>
      <c r="B2" s="114" t="s">
        <v>24</v>
      </c>
      <c r="C2" s="115" t="s">
        <v>25</v>
      </c>
      <c r="D2" s="116" t="s">
        <v>6</v>
      </c>
      <c r="E2" s="117" t="s">
        <v>24</v>
      </c>
      <c r="F2" s="115" t="s">
        <v>25</v>
      </c>
      <c r="G2" s="118" t="s">
        <v>6</v>
      </c>
      <c r="H2" s="119" t="s">
        <v>24</v>
      </c>
      <c r="I2" s="115" t="s">
        <v>25</v>
      </c>
      <c r="J2" s="116" t="s">
        <v>6</v>
      </c>
      <c r="K2" s="117" t="s">
        <v>24</v>
      </c>
      <c r="L2" s="115" t="s">
        <v>25</v>
      </c>
      <c r="M2" s="118" t="s">
        <v>6</v>
      </c>
      <c r="N2" s="120" t="s">
        <v>24</v>
      </c>
      <c r="O2" s="115" t="s">
        <v>25</v>
      </c>
      <c r="P2" s="121" t="s">
        <v>6</v>
      </c>
      <c r="Q2" s="117" t="s">
        <v>24</v>
      </c>
      <c r="R2" s="115" t="s">
        <v>25</v>
      </c>
      <c r="S2" s="118" t="s">
        <v>6</v>
      </c>
      <c r="T2" s="119" t="s">
        <v>24</v>
      </c>
      <c r="U2" s="115" t="s">
        <v>25</v>
      </c>
      <c r="V2" s="116" t="s">
        <v>6</v>
      </c>
      <c r="W2" s="117" t="s">
        <v>24</v>
      </c>
      <c r="X2" s="115" t="s">
        <v>25</v>
      </c>
      <c r="Y2" s="118" t="s">
        <v>6</v>
      </c>
      <c r="Z2" s="119" t="s">
        <v>24</v>
      </c>
      <c r="AA2" s="115" t="s">
        <v>25</v>
      </c>
      <c r="AB2" s="116" t="s">
        <v>6</v>
      </c>
      <c r="AC2" s="117" t="s">
        <v>24</v>
      </c>
      <c r="AD2" s="115" t="s">
        <v>25</v>
      </c>
      <c r="AE2" s="118" t="s">
        <v>6</v>
      </c>
      <c r="AF2" s="119" t="s">
        <v>24</v>
      </c>
      <c r="AG2" s="115" t="s">
        <v>25</v>
      </c>
      <c r="AH2" s="116" t="s">
        <v>6</v>
      </c>
      <c r="AI2" s="117" t="s">
        <v>24</v>
      </c>
      <c r="AJ2" s="115" t="s">
        <v>25</v>
      </c>
      <c r="AK2" s="118" t="s">
        <v>6</v>
      </c>
      <c r="AL2" s="117" t="s">
        <v>24</v>
      </c>
      <c r="AM2" s="115" t="s">
        <v>25</v>
      </c>
      <c r="AN2" s="118" t="s">
        <v>6</v>
      </c>
      <c r="AO2" s="117" t="s">
        <v>24</v>
      </c>
      <c r="AP2" s="115" t="s">
        <v>25</v>
      </c>
      <c r="AQ2" s="118" t="s">
        <v>6</v>
      </c>
      <c r="AR2" s="117" t="s">
        <v>24</v>
      </c>
      <c r="AS2" s="115" t="s">
        <v>25</v>
      </c>
      <c r="AT2" s="118" t="s">
        <v>6</v>
      </c>
      <c r="AU2" s="117" t="s">
        <v>24</v>
      </c>
      <c r="AV2" s="115" t="s">
        <v>25</v>
      </c>
      <c r="AW2" s="118" t="s">
        <v>6</v>
      </c>
      <c r="AX2" s="117" t="s">
        <v>24</v>
      </c>
      <c r="AY2" s="115" t="s">
        <v>25</v>
      </c>
      <c r="AZ2" s="118" t="s">
        <v>6</v>
      </c>
      <c r="BA2" s="117" t="s">
        <v>24</v>
      </c>
      <c r="BB2" s="115" t="s">
        <v>25</v>
      </c>
      <c r="BC2" s="118" t="s">
        <v>6</v>
      </c>
      <c r="BD2" s="117" t="s">
        <v>24</v>
      </c>
      <c r="BE2" s="115" t="s">
        <v>25</v>
      </c>
      <c r="BF2" s="118" t="s">
        <v>6</v>
      </c>
      <c r="BG2" s="117" t="s">
        <v>24</v>
      </c>
      <c r="BH2" s="115" t="s">
        <v>25</v>
      </c>
      <c r="BI2" s="118" t="s">
        <v>6</v>
      </c>
      <c r="BJ2" s="117" t="s">
        <v>24</v>
      </c>
      <c r="BK2" s="115" t="s">
        <v>25</v>
      </c>
      <c r="BL2" s="118" t="s">
        <v>6</v>
      </c>
      <c r="BM2" s="117" t="s">
        <v>24</v>
      </c>
      <c r="BN2" s="115" t="s">
        <v>25</v>
      </c>
      <c r="BO2" s="118" t="s">
        <v>6</v>
      </c>
      <c r="BP2" s="117" t="s">
        <v>24</v>
      </c>
      <c r="BQ2" s="115" t="s">
        <v>25</v>
      </c>
      <c r="BR2" s="118" t="s">
        <v>6</v>
      </c>
      <c r="BS2" s="117" t="s">
        <v>24</v>
      </c>
      <c r="BT2" s="115" t="s">
        <v>25</v>
      </c>
      <c r="BU2" s="118" t="s">
        <v>6</v>
      </c>
      <c r="BV2" s="117" t="s">
        <v>24</v>
      </c>
      <c r="BW2" s="115" t="s">
        <v>25</v>
      </c>
      <c r="BX2" s="118" t="s">
        <v>6</v>
      </c>
      <c r="BY2" s="117" t="s">
        <v>24</v>
      </c>
      <c r="BZ2" s="115" t="s">
        <v>25</v>
      </c>
      <c r="CA2" s="118" t="s">
        <v>6</v>
      </c>
      <c r="CB2" s="117" t="s">
        <v>24</v>
      </c>
      <c r="CC2" s="115" t="s">
        <v>25</v>
      </c>
      <c r="CD2" s="118" t="s">
        <v>6</v>
      </c>
      <c r="CE2" s="117" t="s">
        <v>24</v>
      </c>
      <c r="CF2" s="115" t="s">
        <v>25</v>
      </c>
      <c r="CG2" s="118" t="s">
        <v>6</v>
      </c>
      <c r="CH2" s="117" t="s">
        <v>24</v>
      </c>
      <c r="CI2" s="115" t="s">
        <v>25</v>
      </c>
      <c r="CJ2" s="118" t="s">
        <v>6</v>
      </c>
      <c r="CK2" s="117" t="s">
        <v>24</v>
      </c>
      <c r="CL2" s="115" t="s">
        <v>25</v>
      </c>
      <c r="CM2" s="118" t="s">
        <v>6</v>
      </c>
      <c r="CN2" s="117" t="s">
        <v>24</v>
      </c>
      <c r="CO2" s="115" t="s">
        <v>25</v>
      </c>
      <c r="CP2" s="118" t="s">
        <v>6</v>
      </c>
      <c r="CQ2" s="117" t="s">
        <v>24</v>
      </c>
      <c r="CR2" s="115" t="s">
        <v>25</v>
      </c>
      <c r="CS2" s="118" t="s">
        <v>6</v>
      </c>
      <c r="CT2" s="117" t="s">
        <v>24</v>
      </c>
      <c r="CU2" s="115" t="s">
        <v>25</v>
      </c>
      <c r="CV2" s="118" t="s">
        <v>6</v>
      </c>
      <c r="CW2" s="117" t="s">
        <v>24</v>
      </c>
      <c r="CX2" s="115" t="s">
        <v>25</v>
      </c>
      <c r="CY2" s="118" t="s">
        <v>6</v>
      </c>
      <c r="CZ2" s="117" t="s">
        <v>24</v>
      </c>
      <c r="DA2" s="115" t="s">
        <v>25</v>
      </c>
      <c r="DB2" s="118" t="s">
        <v>6</v>
      </c>
      <c r="DC2" s="117" t="s">
        <v>24</v>
      </c>
      <c r="DD2" s="115" t="s">
        <v>25</v>
      </c>
      <c r="DE2" s="118" t="s">
        <v>6</v>
      </c>
      <c r="DF2" s="117" t="s">
        <v>24</v>
      </c>
      <c r="DG2" s="115" t="s">
        <v>25</v>
      </c>
      <c r="DH2" s="118" t="s">
        <v>6</v>
      </c>
      <c r="DI2" s="117" t="s">
        <v>24</v>
      </c>
      <c r="DJ2" s="115" t="s">
        <v>25</v>
      </c>
      <c r="DK2" s="118" t="s">
        <v>6</v>
      </c>
      <c r="DL2" s="117" t="s">
        <v>24</v>
      </c>
      <c r="DM2" s="115" t="s">
        <v>25</v>
      </c>
      <c r="DN2" s="118" t="s">
        <v>6</v>
      </c>
      <c r="DO2" s="117" t="s">
        <v>24</v>
      </c>
      <c r="DP2" s="115" t="s">
        <v>25</v>
      </c>
      <c r="DQ2" s="131" t="s">
        <v>6</v>
      </c>
      <c r="DR2" s="280"/>
      <c r="DS2" s="275"/>
      <c r="DT2" s="278"/>
      <c r="DU2" s="276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</row>
    <row r="3" spans="1:273" s="34" customFormat="1" ht="15" customHeight="1" thickTop="1" thickBot="1">
      <c r="A3" s="89" t="s">
        <v>35</v>
      </c>
      <c r="B3" s="92"/>
      <c r="C3" s="93"/>
      <c r="D3" s="94"/>
      <c r="E3" s="95"/>
      <c r="F3" s="96"/>
      <c r="G3" s="97" t="str">
        <f>IF(E3+F3=0,"",E3/(E3+F3)*100)</f>
        <v/>
      </c>
      <c r="H3" s="98">
        <v>1</v>
      </c>
      <c r="I3" s="96">
        <v>0</v>
      </c>
      <c r="J3" s="99">
        <f t="shared" ref="J3:J42" si="0">IF(H3+I3=0,"",H3/(H3+I3)*100)</f>
        <v>100</v>
      </c>
      <c r="K3" s="95">
        <v>1</v>
      </c>
      <c r="L3" s="96">
        <v>1</v>
      </c>
      <c r="M3" s="97">
        <f t="shared" ref="M3:M42" si="1">IF(K3+L3=0,"",K3/(K3+L3)*100)</f>
        <v>50</v>
      </c>
      <c r="N3" s="98"/>
      <c r="O3" s="96"/>
      <c r="P3" s="99" t="str">
        <f t="shared" ref="P3:P42" si="2">IF(N3+O3=0,"",N3/(N3+O3)*100)</f>
        <v/>
      </c>
      <c r="Q3" s="95">
        <v>1</v>
      </c>
      <c r="R3" s="96">
        <v>1</v>
      </c>
      <c r="S3" s="97">
        <f t="shared" ref="S3:S42" si="3">IF(Q3+R3=0,"",Q3/(Q3+R3)*100)</f>
        <v>50</v>
      </c>
      <c r="T3" s="98"/>
      <c r="U3" s="96"/>
      <c r="V3" s="99" t="str">
        <f t="shared" ref="V3:V42" si="4">IF(T3+U3=0,"",T3/(T3+U3)*100)</f>
        <v/>
      </c>
      <c r="W3" s="95">
        <v>0</v>
      </c>
      <c r="X3" s="96">
        <v>2</v>
      </c>
      <c r="Y3" s="97">
        <f t="shared" ref="Y3:Y42" si="5">IF(W3+X3=0,"",W3/(W3+X3)*100)</f>
        <v>0</v>
      </c>
      <c r="Z3" s="98"/>
      <c r="AA3" s="96"/>
      <c r="AB3" s="99" t="str">
        <f t="shared" ref="AB3:AB42" si="6">IF(Z3+AA3=0,"",Z3/(Z3+AA3)*100)</f>
        <v/>
      </c>
      <c r="AC3" s="95">
        <v>0</v>
      </c>
      <c r="AD3" s="96">
        <v>1</v>
      </c>
      <c r="AE3" s="97">
        <f t="shared" ref="AE3:AE42" si="7">IF(AC3+AD3=0,"",AC3/(AC3+AD3)*100)</f>
        <v>0</v>
      </c>
      <c r="AF3" s="98">
        <v>0</v>
      </c>
      <c r="AG3" s="96">
        <v>1</v>
      </c>
      <c r="AH3" s="99">
        <f t="shared" ref="AH3:AH42" si="8">IF(AF3+AG3=0,"",AF3/(AF3+AG3)*100)</f>
        <v>0</v>
      </c>
      <c r="AI3" s="95">
        <v>1</v>
      </c>
      <c r="AJ3" s="96">
        <v>0</v>
      </c>
      <c r="AK3" s="97">
        <f t="shared" ref="AK3:AK42" si="9">IF(AI3+AJ3=0,"",AI3/(AI3+AJ3)*100)</f>
        <v>100</v>
      </c>
      <c r="AL3" s="98"/>
      <c r="AM3" s="96"/>
      <c r="AN3" s="99" t="str">
        <f t="shared" ref="AN3:AN42" si="10">IF(AL3+AM3=0,"",AL3/(AL3+AM3)*100)</f>
        <v/>
      </c>
      <c r="AO3" s="95">
        <v>0</v>
      </c>
      <c r="AP3" s="96">
        <v>2</v>
      </c>
      <c r="AQ3" s="97">
        <f t="shared" ref="AQ3:AQ42" si="11">IF(AO3+AP3=0,"",AO3/(AO3+AP3)*100)</f>
        <v>0</v>
      </c>
      <c r="AR3" s="98">
        <v>1</v>
      </c>
      <c r="AS3" s="96">
        <v>0</v>
      </c>
      <c r="AT3" s="99">
        <f t="shared" ref="AT3:AT42" si="12">IF(AR3+AS3=0,"",AR3/(AR3+AS3)*100)</f>
        <v>100</v>
      </c>
      <c r="AU3" s="95"/>
      <c r="AV3" s="96"/>
      <c r="AW3" s="97" t="str">
        <f t="shared" ref="AW3:AW42" si="13">IF(AU3+AV3=0,"",AU3/(AU3+AV3)*100)</f>
        <v/>
      </c>
      <c r="AX3" s="98"/>
      <c r="AY3" s="96"/>
      <c r="AZ3" s="99" t="str">
        <f t="shared" ref="AZ3:AZ42" si="14">IF(AX3+AY3=0,"",AX3/(AX3+AY3)*100)</f>
        <v/>
      </c>
      <c r="BA3" s="95"/>
      <c r="BB3" s="96"/>
      <c r="BC3" s="97" t="str">
        <f t="shared" ref="BC3:BC42" si="15">IF(BA3+BB3=0,"",BA3/(BA3+BB3)*100)</f>
        <v/>
      </c>
      <c r="BD3" s="98"/>
      <c r="BE3" s="96"/>
      <c r="BF3" s="99" t="str">
        <f t="shared" ref="BF3:BF42" si="16">IF(BD3+BE3=0,"",BD3/(BD3+BE3)*100)</f>
        <v/>
      </c>
      <c r="BG3" s="95"/>
      <c r="BH3" s="96"/>
      <c r="BI3" s="97" t="str">
        <f t="shared" ref="BI3:BI42" si="17">IF(BG3+BH3=0,"",BG3/(BG3+BH3)*100)</f>
        <v/>
      </c>
      <c r="BJ3" s="98"/>
      <c r="BK3" s="96"/>
      <c r="BL3" s="99" t="str">
        <f t="shared" ref="BL3:BL42" si="18">IF(BJ3+BK3=0,"",BJ3/(BJ3+BK3)*100)</f>
        <v/>
      </c>
      <c r="BM3" s="95">
        <v>1</v>
      </c>
      <c r="BN3" s="96">
        <v>0</v>
      </c>
      <c r="BO3" s="97">
        <f t="shared" ref="BO3:BO42" si="19">IF(BM3+BN3=0,"",BM3/(BM3+BN3)*100)</f>
        <v>100</v>
      </c>
      <c r="BP3" s="98"/>
      <c r="BQ3" s="96"/>
      <c r="BR3" s="99" t="str">
        <f t="shared" ref="BR3:BR42" si="20">IF(BP3+BQ3=0,"",BP3/(BP3+BQ3)*100)</f>
        <v/>
      </c>
      <c r="BS3" s="95"/>
      <c r="BT3" s="96"/>
      <c r="BU3" s="97" t="str">
        <f t="shared" ref="BU3:BU42" si="21">IF(BS3+BT3=0,"",BS3/(BS3+BT3)*100)</f>
        <v/>
      </c>
      <c r="BV3" s="98"/>
      <c r="BW3" s="96"/>
      <c r="BX3" s="99" t="str">
        <f t="shared" ref="BX3:BX42" si="22">IF(BV3+BW3=0,"",BV3/(BV3+BW3)*100)</f>
        <v/>
      </c>
      <c r="BY3" s="95"/>
      <c r="BZ3" s="96"/>
      <c r="CA3" s="97" t="str">
        <f t="shared" ref="CA3:CA42" si="23">IF(BY3+BZ3=0,"",BY3/(BY3+BZ3)*100)</f>
        <v/>
      </c>
      <c r="CB3" s="98"/>
      <c r="CC3" s="96"/>
      <c r="CD3" s="99" t="str">
        <f t="shared" ref="CD3:CD42" si="24">IF(CB3+CC3=0,"",CB3/(CB3+CC3)*100)</f>
        <v/>
      </c>
      <c r="CE3" s="95"/>
      <c r="CF3" s="96"/>
      <c r="CG3" s="97" t="str">
        <f t="shared" ref="CG3:CG42" si="25">IF(CE3+CF3=0,"",CE3/(CE3+CF3)*100)</f>
        <v/>
      </c>
      <c r="CH3" s="98"/>
      <c r="CI3" s="96"/>
      <c r="CJ3" s="99" t="str">
        <f t="shared" ref="CJ3:CJ42" si="26">IF(CH3+CI3=0,"",CH3/(CH3+CI3)*100)</f>
        <v/>
      </c>
      <c r="CK3" s="95"/>
      <c r="CL3" s="96"/>
      <c r="CM3" s="97" t="str">
        <f t="shared" ref="CM3:CM42" si="27">IF(CK3+CL3=0,"",CK3/(CK3+CL3)*100)</f>
        <v/>
      </c>
      <c r="CN3" s="98"/>
      <c r="CO3" s="96"/>
      <c r="CP3" s="99" t="str">
        <f t="shared" ref="CP3:CP42" si="28">IF(CN3+CO3=0,"",CN3/(CN3+CO3)*100)</f>
        <v/>
      </c>
      <c r="CQ3" s="95"/>
      <c r="CR3" s="96"/>
      <c r="CS3" s="97" t="str">
        <f t="shared" ref="CS3:CS42" si="29">IF(CQ3+CR3=0,"",CQ3/(CQ3+CR3)*100)</f>
        <v/>
      </c>
      <c r="CT3" s="95"/>
      <c r="CU3" s="96"/>
      <c r="CV3" s="97" t="str">
        <f t="shared" ref="CV3:CV42" si="30">IF(CT3+CU3=0,"",CT3/(CT3+CU3)*100)</f>
        <v/>
      </c>
      <c r="CW3" s="95"/>
      <c r="CX3" s="96"/>
      <c r="CY3" s="97" t="str">
        <f t="shared" ref="CY3:CY42" si="31">IF(CW3+CX3=0,"",CW3/(CW3+CX3)*100)</f>
        <v/>
      </c>
      <c r="CZ3" s="95"/>
      <c r="DA3" s="96"/>
      <c r="DB3" s="97" t="str">
        <f t="shared" ref="DB3:DB42" si="32">IF(CZ3+DA3=0,"",CZ3/(CZ3+DA3)*100)</f>
        <v/>
      </c>
      <c r="DC3" s="95"/>
      <c r="DD3" s="96"/>
      <c r="DE3" s="97" t="str">
        <f t="shared" ref="DE3:DE42" si="33">IF(DC3+DD3=0,"",DC3/(DC3+DD3)*100)</f>
        <v/>
      </c>
      <c r="DF3" s="95"/>
      <c r="DG3" s="96"/>
      <c r="DH3" s="97" t="str">
        <f t="shared" ref="DH3:DH42" si="34">IF(DF3+DG3=0,"",DF3/(DF3+DG3)*100)</f>
        <v/>
      </c>
      <c r="DI3" s="95"/>
      <c r="DJ3" s="96"/>
      <c r="DK3" s="97" t="str">
        <f t="shared" ref="DK3:DK42" si="35">IF(DI3+DJ3=0,"",DI3/(DI3+DJ3)*100)</f>
        <v/>
      </c>
      <c r="DL3" s="95"/>
      <c r="DM3" s="96"/>
      <c r="DN3" s="97" t="str">
        <f t="shared" ref="DN3:DN42" si="36">IF(DL3+DM3=0,"",DL3/(DL3+DM3)*100)</f>
        <v/>
      </c>
      <c r="DO3" s="95"/>
      <c r="DP3" s="96"/>
      <c r="DQ3" s="97" t="str">
        <f t="shared" ref="DQ3:DQ42" si="37">IF(DO3+DP3=0,"",DO3/(DO3+DP3)*100)</f>
        <v/>
      </c>
      <c r="DR3" s="122">
        <f>B3+E3+H3+K3+N3+Q3+T3+W3+Z3+AC3+AF3+AI3+AL3+AO3+AR3+AU3+AX3+BA3+BD3+BG3+BJ3+BM3+BP3+BS3+BV3+BY3+CB3+CE3+CH3+CK3+CN3+CQ3+CT3+DO3+CW3+CZ3+DC3+DF3+DI3+DL3</f>
        <v>6</v>
      </c>
      <c r="DS3" s="83">
        <f>C3+F3+I3+L3+O3+R3+U3+X3+AA3+AD3+AG3+AJ3+AM3+AP3+AS3+AV3+AY3+BB3+BE3+BH3+BK3+BN3+BQ3+BT3+BW3+BZ3+CC3+CF3+CI3+CL3+CO3+CR3+CU3+DP3+CX3+DA3+DD3+DG3+DJ3+DM3</f>
        <v>8</v>
      </c>
      <c r="DT3" s="126">
        <f>DR3+DS3</f>
        <v>14</v>
      </c>
      <c r="DU3" s="130">
        <f>IF(DT3=0,"",DR3/DT3*100)</f>
        <v>42.857142857142854</v>
      </c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58"/>
      <c r="FX3" s="58"/>
      <c r="FY3" s="58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</row>
    <row r="4" spans="1:273" s="35" customFormat="1" ht="15" customHeight="1" thickTop="1" thickBot="1">
      <c r="A4" s="90" t="s">
        <v>44</v>
      </c>
      <c r="B4" s="65"/>
      <c r="C4" s="39"/>
      <c r="D4" s="60" t="str">
        <f t="shared" ref="D4:D42" si="38">IF(B4+C4=0,"",B4/(B4+C4)*100)</f>
        <v/>
      </c>
      <c r="E4" s="110"/>
      <c r="F4" s="111"/>
      <c r="G4" s="101"/>
      <c r="H4" s="48"/>
      <c r="I4" s="39"/>
      <c r="J4" s="60" t="str">
        <f t="shared" si="0"/>
        <v/>
      </c>
      <c r="K4" s="32">
        <v>1</v>
      </c>
      <c r="L4" s="39">
        <v>1</v>
      </c>
      <c r="M4" s="33">
        <f t="shared" si="1"/>
        <v>50</v>
      </c>
      <c r="N4" s="48"/>
      <c r="O4" s="39"/>
      <c r="P4" s="60" t="str">
        <f t="shared" si="2"/>
        <v/>
      </c>
      <c r="Q4" s="32">
        <v>1</v>
      </c>
      <c r="R4" s="39">
        <v>1</v>
      </c>
      <c r="S4" s="33">
        <f t="shared" si="3"/>
        <v>50</v>
      </c>
      <c r="T4" s="48"/>
      <c r="U4" s="39"/>
      <c r="V4" s="60" t="str">
        <f t="shared" si="4"/>
        <v/>
      </c>
      <c r="W4" s="32"/>
      <c r="X4" s="39"/>
      <c r="Y4" s="33" t="str">
        <f t="shared" si="5"/>
        <v/>
      </c>
      <c r="Z4" s="48"/>
      <c r="AA4" s="39"/>
      <c r="AB4" s="60" t="str">
        <f t="shared" si="6"/>
        <v/>
      </c>
      <c r="AC4" s="32"/>
      <c r="AD4" s="39"/>
      <c r="AE4" s="33" t="str">
        <f t="shared" si="7"/>
        <v/>
      </c>
      <c r="AF4" s="48">
        <v>1</v>
      </c>
      <c r="AG4" s="39">
        <v>0</v>
      </c>
      <c r="AH4" s="60">
        <f t="shared" si="8"/>
        <v>100</v>
      </c>
      <c r="AI4" s="32"/>
      <c r="AJ4" s="39"/>
      <c r="AK4" s="33" t="str">
        <f t="shared" si="9"/>
        <v/>
      </c>
      <c r="AL4" s="48">
        <v>0</v>
      </c>
      <c r="AM4" s="39">
        <v>1</v>
      </c>
      <c r="AN4" s="60">
        <f t="shared" si="10"/>
        <v>0</v>
      </c>
      <c r="AO4" s="32">
        <v>0</v>
      </c>
      <c r="AP4" s="39">
        <v>2</v>
      </c>
      <c r="AQ4" s="33">
        <f t="shared" si="11"/>
        <v>0</v>
      </c>
      <c r="AR4" s="48"/>
      <c r="AS4" s="39"/>
      <c r="AT4" s="60" t="str">
        <f t="shared" si="12"/>
        <v/>
      </c>
      <c r="AU4" s="32">
        <v>2</v>
      </c>
      <c r="AV4" s="39">
        <v>0</v>
      </c>
      <c r="AW4" s="33">
        <f t="shared" si="13"/>
        <v>100</v>
      </c>
      <c r="AX4" s="48"/>
      <c r="AY4" s="39"/>
      <c r="AZ4" s="60" t="str">
        <f t="shared" si="14"/>
        <v/>
      </c>
      <c r="BA4" s="32"/>
      <c r="BB4" s="39"/>
      <c r="BC4" s="33" t="str">
        <f t="shared" si="15"/>
        <v/>
      </c>
      <c r="BD4" s="48">
        <v>0</v>
      </c>
      <c r="BE4" s="39">
        <v>1</v>
      </c>
      <c r="BF4" s="60">
        <f t="shared" si="16"/>
        <v>0</v>
      </c>
      <c r="BG4" s="32">
        <v>1</v>
      </c>
      <c r="BH4" s="39">
        <v>0</v>
      </c>
      <c r="BI4" s="33">
        <f t="shared" si="17"/>
        <v>100</v>
      </c>
      <c r="BJ4" s="48"/>
      <c r="BK4" s="39"/>
      <c r="BL4" s="60" t="str">
        <f t="shared" si="18"/>
        <v/>
      </c>
      <c r="BM4" s="32"/>
      <c r="BN4" s="39"/>
      <c r="BO4" s="33" t="str">
        <f t="shared" si="19"/>
        <v/>
      </c>
      <c r="BP4" s="48">
        <v>0</v>
      </c>
      <c r="BQ4" s="39">
        <v>1</v>
      </c>
      <c r="BR4" s="60">
        <f t="shared" si="20"/>
        <v>0</v>
      </c>
      <c r="BS4" s="32">
        <v>1</v>
      </c>
      <c r="BT4" s="39">
        <v>0</v>
      </c>
      <c r="BU4" s="33">
        <f t="shared" si="21"/>
        <v>100</v>
      </c>
      <c r="BV4" s="48"/>
      <c r="BW4" s="39"/>
      <c r="BX4" s="60" t="str">
        <f t="shared" si="22"/>
        <v/>
      </c>
      <c r="BY4" s="32"/>
      <c r="BZ4" s="39"/>
      <c r="CA4" s="33" t="str">
        <f t="shared" si="23"/>
        <v/>
      </c>
      <c r="CB4" s="48"/>
      <c r="CC4" s="39"/>
      <c r="CD4" s="60" t="str">
        <f t="shared" si="24"/>
        <v/>
      </c>
      <c r="CE4" s="32"/>
      <c r="CF4" s="39"/>
      <c r="CG4" s="33" t="str">
        <f t="shared" si="25"/>
        <v/>
      </c>
      <c r="CH4" s="48"/>
      <c r="CI4" s="39"/>
      <c r="CJ4" s="60" t="str">
        <f t="shared" si="26"/>
        <v/>
      </c>
      <c r="CK4" s="32"/>
      <c r="CL4" s="39"/>
      <c r="CM4" s="33" t="str">
        <f t="shared" si="27"/>
        <v/>
      </c>
      <c r="CN4" s="48"/>
      <c r="CO4" s="39"/>
      <c r="CP4" s="60" t="str">
        <f t="shared" si="28"/>
        <v/>
      </c>
      <c r="CQ4" s="32"/>
      <c r="CR4" s="39"/>
      <c r="CS4" s="33" t="str">
        <f t="shared" si="29"/>
        <v/>
      </c>
      <c r="CT4" s="48"/>
      <c r="CU4" s="39"/>
      <c r="CV4" s="60" t="str">
        <f t="shared" si="30"/>
        <v/>
      </c>
      <c r="CW4" s="32"/>
      <c r="CX4" s="39"/>
      <c r="CY4" s="33" t="str">
        <f t="shared" si="31"/>
        <v/>
      </c>
      <c r="CZ4" s="32"/>
      <c r="DA4" s="39"/>
      <c r="DB4" s="33" t="str">
        <f t="shared" si="32"/>
        <v/>
      </c>
      <c r="DC4" s="32"/>
      <c r="DD4" s="39"/>
      <c r="DE4" s="33" t="str">
        <f t="shared" si="33"/>
        <v/>
      </c>
      <c r="DF4" s="32"/>
      <c r="DG4" s="39"/>
      <c r="DH4" s="33" t="str">
        <f t="shared" si="34"/>
        <v/>
      </c>
      <c r="DI4" s="32"/>
      <c r="DJ4" s="39"/>
      <c r="DK4" s="33" t="str">
        <f t="shared" si="35"/>
        <v/>
      </c>
      <c r="DL4" s="32"/>
      <c r="DM4" s="39"/>
      <c r="DN4" s="33" t="str">
        <f t="shared" si="36"/>
        <v/>
      </c>
      <c r="DO4" s="48"/>
      <c r="DP4" s="39"/>
      <c r="DQ4" s="33" t="str">
        <f t="shared" si="37"/>
        <v/>
      </c>
      <c r="DR4" s="123">
        <f t="shared" ref="DR4:DS42" si="39">B4+E4+H4+K4+N4+Q4+T4+W4+Z4+AC4+AF4+AI4+AL4+AO4+AR4+AU4+AX4+BA4+BD4+BG4+BJ4+BM4+BP4+BS4+BV4+BY4+CB4+CE4+CH4+CK4+CN4+CQ4+CT4+DO4+CW4+CZ4+DC4+DF4+DI4+DL4</f>
        <v>7</v>
      </c>
      <c r="DS4" s="106">
        <f t="shared" si="39"/>
        <v>7</v>
      </c>
      <c r="DT4" s="127">
        <f t="shared" ref="DT4:DT42" si="40">DR4+DS4</f>
        <v>14</v>
      </c>
      <c r="DU4" s="129">
        <f t="shared" ref="DU4:DU42" si="41">IF(DT4=0,"",DR4/DT4*100)</f>
        <v>50</v>
      </c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</row>
    <row r="5" spans="1:273" s="42" customFormat="1" ht="15" customHeight="1" thickTop="1" thickBot="1">
      <c r="A5" s="89" t="s">
        <v>48</v>
      </c>
      <c r="B5" s="66">
        <v>0</v>
      </c>
      <c r="C5" s="55">
        <v>1</v>
      </c>
      <c r="D5" s="59">
        <f t="shared" si="38"/>
        <v>0</v>
      </c>
      <c r="E5" s="40"/>
      <c r="F5" s="55"/>
      <c r="G5" s="41" t="str">
        <f t="shared" ref="G5:G42" si="42">IF(E5+F5=0,"",E5/(E5+F5)*100)</f>
        <v/>
      </c>
      <c r="H5" s="56"/>
      <c r="I5" s="100"/>
      <c r="J5" s="102"/>
      <c r="K5" s="40">
        <v>1</v>
      </c>
      <c r="L5" s="55">
        <v>0</v>
      </c>
      <c r="M5" s="41">
        <f t="shared" si="1"/>
        <v>100</v>
      </c>
      <c r="N5" s="49"/>
      <c r="O5" s="55"/>
      <c r="P5" s="59" t="str">
        <f t="shared" si="2"/>
        <v/>
      </c>
      <c r="Q5" s="40"/>
      <c r="R5" s="55"/>
      <c r="S5" s="41" t="str">
        <f t="shared" si="3"/>
        <v/>
      </c>
      <c r="T5" s="49"/>
      <c r="U5" s="55"/>
      <c r="V5" s="59" t="str">
        <f t="shared" si="4"/>
        <v/>
      </c>
      <c r="W5" s="40"/>
      <c r="X5" s="55"/>
      <c r="Y5" s="41" t="str">
        <f t="shared" si="5"/>
        <v/>
      </c>
      <c r="Z5" s="49"/>
      <c r="AA5" s="55"/>
      <c r="AB5" s="59" t="str">
        <f t="shared" si="6"/>
        <v/>
      </c>
      <c r="AC5" s="40"/>
      <c r="AD5" s="55"/>
      <c r="AE5" s="41" t="str">
        <f t="shared" si="7"/>
        <v/>
      </c>
      <c r="AF5" s="49"/>
      <c r="AG5" s="55"/>
      <c r="AH5" s="59" t="str">
        <f t="shared" si="8"/>
        <v/>
      </c>
      <c r="AI5" s="40"/>
      <c r="AJ5" s="55"/>
      <c r="AK5" s="41" t="str">
        <f t="shared" si="9"/>
        <v/>
      </c>
      <c r="AL5" s="49"/>
      <c r="AM5" s="55"/>
      <c r="AN5" s="59" t="str">
        <f t="shared" si="10"/>
        <v/>
      </c>
      <c r="AO5" s="40">
        <v>1</v>
      </c>
      <c r="AP5" s="55">
        <v>0</v>
      </c>
      <c r="AQ5" s="41">
        <f t="shared" si="11"/>
        <v>100</v>
      </c>
      <c r="AR5" s="49"/>
      <c r="AS5" s="55"/>
      <c r="AT5" s="59" t="str">
        <f t="shared" si="12"/>
        <v/>
      </c>
      <c r="AU5" s="40"/>
      <c r="AV5" s="55"/>
      <c r="AW5" s="41" t="str">
        <f t="shared" si="13"/>
        <v/>
      </c>
      <c r="AX5" s="49"/>
      <c r="AY5" s="55"/>
      <c r="AZ5" s="59" t="str">
        <f t="shared" si="14"/>
        <v/>
      </c>
      <c r="BA5" s="40"/>
      <c r="BB5" s="55"/>
      <c r="BC5" s="41" t="str">
        <f t="shared" si="15"/>
        <v/>
      </c>
      <c r="BD5" s="49"/>
      <c r="BE5" s="55"/>
      <c r="BF5" s="59" t="str">
        <f t="shared" si="16"/>
        <v/>
      </c>
      <c r="BG5" s="40"/>
      <c r="BH5" s="55"/>
      <c r="BI5" s="41" t="str">
        <f t="shared" si="17"/>
        <v/>
      </c>
      <c r="BJ5" s="49"/>
      <c r="BK5" s="55"/>
      <c r="BL5" s="59" t="str">
        <f t="shared" si="18"/>
        <v/>
      </c>
      <c r="BM5" s="40"/>
      <c r="BN5" s="55"/>
      <c r="BO5" s="41" t="str">
        <f t="shared" si="19"/>
        <v/>
      </c>
      <c r="BP5" s="49"/>
      <c r="BQ5" s="55"/>
      <c r="BR5" s="59" t="str">
        <f t="shared" si="20"/>
        <v/>
      </c>
      <c r="BS5" s="40"/>
      <c r="BT5" s="55"/>
      <c r="BU5" s="41" t="str">
        <f t="shared" si="21"/>
        <v/>
      </c>
      <c r="BV5" s="49"/>
      <c r="BW5" s="55"/>
      <c r="BX5" s="59" t="str">
        <f t="shared" si="22"/>
        <v/>
      </c>
      <c r="BY5" s="40"/>
      <c r="BZ5" s="55"/>
      <c r="CA5" s="41" t="str">
        <f t="shared" si="23"/>
        <v/>
      </c>
      <c r="CB5" s="49"/>
      <c r="CC5" s="55"/>
      <c r="CD5" s="59" t="str">
        <f t="shared" si="24"/>
        <v/>
      </c>
      <c r="CE5" s="40"/>
      <c r="CF5" s="55"/>
      <c r="CG5" s="41" t="str">
        <f t="shared" si="25"/>
        <v/>
      </c>
      <c r="CH5" s="49"/>
      <c r="CI5" s="55"/>
      <c r="CJ5" s="59" t="str">
        <f t="shared" si="26"/>
        <v/>
      </c>
      <c r="CK5" s="40"/>
      <c r="CL5" s="55"/>
      <c r="CM5" s="41" t="str">
        <f t="shared" si="27"/>
        <v/>
      </c>
      <c r="CN5" s="49"/>
      <c r="CO5" s="55"/>
      <c r="CP5" s="59" t="str">
        <f t="shared" si="28"/>
        <v/>
      </c>
      <c r="CQ5" s="40"/>
      <c r="CR5" s="55"/>
      <c r="CS5" s="41" t="str">
        <f t="shared" si="29"/>
        <v/>
      </c>
      <c r="CT5" s="49"/>
      <c r="CU5" s="55"/>
      <c r="CV5" s="59" t="str">
        <f t="shared" si="30"/>
        <v/>
      </c>
      <c r="CW5" s="135"/>
      <c r="CX5" s="136"/>
      <c r="CY5" s="137" t="str">
        <f t="shared" si="31"/>
        <v/>
      </c>
      <c r="CZ5" s="135"/>
      <c r="DA5" s="136"/>
      <c r="DB5" s="137" t="str">
        <f t="shared" si="32"/>
        <v/>
      </c>
      <c r="DC5" s="135"/>
      <c r="DD5" s="136"/>
      <c r="DE5" s="137" t="str">
        <f t="shared" si="33"/>
        <v/>
      </c>
      <c r="DF5" s="135"/>
      <c r="DG5" s="136"/>
      <c r="DH5" s="137" t="str">
        <f t="shared" si="34"/>
        <v/>
      </c>
      <c r="DI5" s="135"/>
      <c r="DJ5" s="136"/>
      <c r="DK5" s="137" t="str">
        <f t="shared" si="35"/>
        <v/>
      </c>
      <c r="DL5" s="135"/>
      <c r="DM5" s="136"/>
      <c r="DN5" s="137" t="str">
        <f t="shared" si="36"/>
        <v/>
      </c>
      <c r="DO5" s="138"/>
      <c r="DP5" s="136"/>
      <c r="DQ5" s="137" t="str">
        <f t="shared" si="37"/>
        <v/>
      </c>
      <c r="DR5" s="122">
        <f t="shared" si="39"/>
        <v>2</v>
      </c>
      <c r="DS5" s="83">
        <f t="shared" si="39"/>
        <v>1</v>
      </c>
      <c r="DT5" s="126">
        <f t="shared" si="40"/>
        <v>3</v>
      </c>
      <c r="DU5" s="130">
        <f t="shared" si="41"/>
        <v>66.666666666666657</v>
      </c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</row>
    <row r="6" spans="1:273" s="35" customFormat="1" ht="15" customHeight="1" thickTop="1" thickBot="1">
      <c r="A6" s="85" t="s">
        <v>55</v>
      </c>
      <c r="B6" s="65">
        <v>1</v>
      </c>
      <c r="C6" s="39">
        <v>1</v>
      </c>
      <c r="D6" s="60">
        <f t="shared" si="38"/>
        <v>50</v>
      </c>
      <c r="E6" s="32">
        <v>1</v>
      </c>
      <c r="F6" s="39">
        <v>1</v>
      </c>
      <c r="G6" s="33">
        <f t="shared" si="42"/>
        <v>50</v>
      </c>
      <c r="H6" s="48">
        <v>0</v>
      </c>
      <c r="I6" s="39">
        <v>1</v>
      </c>
      <c r="J6" s="60">
        <f t="shared" si="0"/>
        <v>0</v>
      </c>
      <c r="K6" s="110"/>
      <c r="L6" s="111"/>
      <c r="M6" s="101"/>
      <c r="N6" s="48">
        <v>1</v>
      </c>
      <c r="O6" s="39">
        <v>2</v>
      </c>
      <c r="P6" s="60">
        <f t="shared" si="2"/>
        <v>33.333333333333329</v>
      </c>
      <c r="Q6" s="32">
        <v>1</v>
      </c>
      <c r="R6" s="39">
        <v>1</v>
      </c>
      <c r="S6" s="33">
        <f t="shared" si="3"/>
        <v>50</v>
      </c>
      <c r="T6" s="48"/>
      <c r="U6" s="39"/>
      <c r="V6" s="60" t="str">
        <f t="shared" si="4"/>
        <v/>
      </c>
      <c r="W6" s="32">
        <v>1</v>
      </c>
      <c r="X6" s="39">
        <v>0</v>
      </c>
      <c r="Y6" s="33">
        <f t="shared" si="5"/>
        <v>100</v>
      </c>
      <c r="Z6" s="48"/>
      <c r="AA6" s="39"/>
      <c r="AB6" s="60" t="str">
        <f t="shared" si="6"/>
        <v/>
      </c>
      <c r="AC6" s="32">
        <v>1</v>
      </c>
      <c r="AD6" s="39">
        <v>0</v>
      </c>
      <c r="AE6" s="33">
        <f t="shared" si="7"/>
        <v>100</v>
      </c>
      <c r="AF6" s="48">
        <v>2</v>
      </c>
      <c r="AG6" s="39">
        <v>0</v>
      </c>
      <c r="AH6" s="60">
        <f t="shared" si="8"/>
        <v>100</v>
      </c>
      <c r="AI6" s="32">
        <v>0</v>
      </c>
      <c r="AJ6" s="39">
        <v>1</v>
      </c>
      <c r="AK6" s="33">
        <f t="shared" si="9"/>
        <v>0</v>
      </c>
      <c r="AL6" s="48"/>
      <c r="AM6" s="39"/>
      <c r="AN6" s="60" t="str">
        <f t="shared" si="10"/>
        <v/>
      </c>
      <c r="AO6" s="32">
        <v>1</v>
      </c>
      <c r="AP6" s="39">
        <v>0</v>
      </c>
      <c r="AQ6" s="33">
        <f t="shared" si="11"/>
        <v>100</v>
      </c>
      <c r="AR6" s="48">
        <v>1</v>
      </c>
      <c r="AS6" s="39">
        <v>0</v>
      </c>
      <c r="AT6" s="60">
        <f t="shared" si="12"/>
        <v>100</v>
      </c>
      <c r="AU6" s="32"/>
      <c r="AV6" s="39"/>
      <c r="AW6" s="33" t="str">
        <f t="shared" si="13"/>
        <v/>
      </c>
      <c r="AX6" s="48"/>
      <c r="AY6" s="39"/>
      <c r="AZ6" s="60" t="str">
        <f t="shared" si="14"/>
        <v/>
      </c>
      <c r="BA6" s="32">
        <v>1</v>
      </c>
      <c r="BB6" s="39">
        <v>0</v>
      </c>
      <c r="BC6" s="33">
        <f t="shared" si="15"/>
        <v>100</v>
      </c>
      <c r="BD6" s="48">
        <v>1</v>
      </c>
      <c r="BE6" s="39">
        <v>0</v>
      </c>
      <c r="BF6" s="60">
        <f t="shared" si="16"/>
        <v>100</v>
      </c>
      <c r="BG6" s="32">
        <v>0</v>
      </c>
      <c r="BH6" s="39">
        <v>1</v>
      </c>
      <c r="BI6" s="33">
        <f t="shared" si="17"/>
        <v>0</v>
      </c>
      <c r="BJ6" s="48"/>
      <c r="BK6" s="39"/>
      <c r="BL6" s="60" t="str">
        <f t="shared" si="18"/>
        <v/>
      </c>
      <c r="BM6" s="32">
        <v>0</v>
      </c>
      <c r="BN6" s="39">
        <v>1</v>
      </c>
      <c r="BO6" s="33">
        <f t="shared" si="19"/>
        <v>0</v>
      </c>
      <c r="BP6" s="48"/>
      <c r="BQ6" s="39"/>
      <c r="BR6" s="60" t="str">
        <f t="shared" si="20"/>
        <v/>
      </c>
      <c r="BS6" s="32"/>
      <c r="BT6" s="39"/>
      <c r="BU6" s="33" t="str">
        <f t="shared" si="21"/>
        <v/>
      </c>
      <c r="BV6" s="48"/>
      <c r="BW6" s="39"/>
      <c r="BX6" s="60" t="str">
        <f t="shared" si="22"/>
        <v/>
      </c>
      <c r="BY6" s="32"/>
      <c r="BZ6" s="39"/>
      <c r="CA6" s="33" t="str">
        <f t="shared" si="23"/>
        <v/>
      </c>
      <c r="CB6" s="48"/>
      <c r="CC6" s="39"/>
      <c r="CD6" s="60" t="str">
        <f t="shared" si="24"/>
        <v/>
      </c>
      <c r="CE6" s="32"/>
      <c r="CF6" s="39"/>
      <c r="CG6" s="33" t="str">
        <f t="shared" si="25"/>
        <v/>
      </c>
      <c r="CH6" s="48"/>
      <c r="CI6" s="39"/>
      <c r="CJ6" s="60" t="str">
        <f t="shared" si="26"/>
        <v/>
      </c>
      <c r="CK6" s="32"/>
      <c r="CL6" s="39"/>
      <c r="CM6" s="33" t="str">
        <f t="shared" si="27"/>
        <v/>
      </c>
      <c r="CN6" s="48"/>
      <c r="CO6" s="39"/>
      <c r="CP6" s="60" t="str">
        <f t="shared" si="28"/>
        <v/>
      </c>
      <c r="CQ6" s="32"/>
      <c r="CR6" s="39"/>
      <c r="CS6" s="33" t="str">
        <f t="shared" si="29"/>
        <v/>
      </c>
      <c r="CT6" s="48"/>
      <c r="CU6" s="39"/>
      <c r="CV6" s="60" t="str">
        <f t="shared" si="30"/>
        <v/>
      </c>
      <c r="CW6" s="32"/>
      <c r="CX6" s="39"/>
      <c r="CY6" s="33" t="str">
        <f t="shared" si="31"/>
        <v/>
      </c>
      <c r="CZ6" s="32"/>
      <c r="DA6" s="39"/>
      <c r="DB6" s="33" t="str">
        <f t="shared" si="32"/>
        <v/>
      </c>
      <c r="DC6" s="32"/>
      <c r="DD6" s="39"/>
      <c r="DE6" s="33" t="str">
        <f t="shared" si="33"/>
        <v/>
      </c>
      <c r="DF6" s="32"/>
      <c r="DG6" s="39"/>
      <c r="DH6" s="33" t="str">
        <f t="shared" si="34"/>
        <v/>
      </c>
      <c r="DI6" s="32"/>
      <c r="DJ6" s="39"/>
      <c r="DK6" s="33" t="str">
        <f t="shared" si="35"/>
        <v/>
      </c>
      <c r="DL6" s="32"/>
      <c r="DM6" s="39"/>
      <c r="DN6" s="33" t="str">
        <f t="shared" si="36"/>
        <v/>
      </c>
      <c r="DO6" s="48"/>
      <c r="DP6" s="39"/>
      <c r="DQ6" s="33" t="str">
        <f t="shared" si="37"/>
        <v/>
      </c>
      <c r="DR6" s="123">
        <f t="shared" si="39"/>
        <v>12</v>
      </c>
      <c r="DS6" s="106">
        <f t="shared" si="39"/>
        <v>9</v>
      </c>
      <c r="DT6" s="127">
        <f t="shared" si="40"/>
        <v>21</v>
      </c>
      <c r="DU6" s="129">
        <f t="shared" si="41"/>
        <v>57.142857142857139</v>
      </c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273" s="42" customFormat="1" ht="15" customHeight="1" thickTop="1" thickBot="1">
      <c r="A7" s="89" t="s">
        <v>54</v>
      </c>
      <c r="B7" s="66"/>
      <c r="C7" s="55"/>
      <c r="D7" s="59" t="str">
        <f t="shared" si="38"/>
        <v/>
      </c>
      <c r="E7" s="40"/>
      <c r="F7" s="55"/>
      <c r="G7" s="41" t="str">
        <f t="shared" si="42"/>
        <v/>
      </c>
      <c r="H7" s="49"/>
      <c r="I7" s="55"/>
      <c r="J7" s="59" t="str">
        <f t="shared" si="0"/>
        <v/>
      </c>
      <c r="K7" s="40">
        <v>2</v>
      </c>
      <c r="L7" s="55">
        <v>1</v>
      </c>
      <c r="M7" s="41">
        <f t="shared" si="1"/>
        <v>66.666666666666657</v>
      </c>
      <c r="N7" s="56"/>
      <c r="O7" s="100"/>
      <c r="P7" s="102"/>
      <c r="Q7" s="40">
        <v>0</v>
      </c>
      <c r="R7" s="55">
        <v>1</v>
      </c>
      <c r="S7" s="41">
        <f t="shared" si="3"/>
        <v>0</v>
      </c>
      <c r="T7" s="49">
        <v>0</v>
      </c>
      <c r="U7" s="55">
        <v>1</v>
      </c>
      <c r="V7" s="59">
        <f t="shared" si="4"/>
        <v>0</v>
      </c>
      <c r="W7" s="40">
        <v>0</v>
      </c>
      <c r="X7" s="55">
        <v>1</v>
      </c>
      <c r="Y7" s="41">
        <f t="shared" si="5"/>
        <v>0</v>
      </c>
      <c r="Z7" s="49"/>
      <c r="AA7" s="55"/>
      <c r="AB7" s="59" t="str">
        <f t="shared" si="6"/>
        <v/>
      </c>
      <c r="AC7" s="40">
        <v>1</v>
      </c>
      <c r="AD7" s="55">
        <v>1</v>
      </c>
      <c r="AE7" s="41">
        <f t="shared" si="7"/>
        <v>50</v>
      </c>
      <c r="AF7" s="49">
        <v>0</v>
      </c>
      <c r="AG7" s="55">
        <v>1</v>
      </c>
      <c r="AH7" s="59">
        <f t="shared" si="8"/>
        <v>0</v>
      </c>
      <c r="AI7" s="40">
        <v>0</v>
      </c>
      <c r="AJ7" s="55">
        <v>1</v>
      </c>
      <c r="AK7" s="41">
        <f t="shared" si="9"/>
        <v>0</v>
      </c>
      <c r="AL7" s="49"/>
      <c r="AM7" s="55"/>
      <c r="AN7" s="59" t="str">
        <f t="shared" si="10"/>
        <v/>
      </c>
      <c r="AO7" s="40">
        <v>0</v>
      </c>
      <c r="AP7" s="55">
        <v>2</v>
      </c>
      <c r="AQ7" s="41">
        <f t="shared" si="11"/>
        <v>0</v>
      </c>
      <c r="AR7" s="49">
        <v>2</v>
      </c>
      <c r="AS7" s="55">
        <v>1</v>
      </c>
      <c r="AT7" s="59">
        <f t="shared" si="12"/>
        <v>66.666666666666657</v>
      </c>
      <c r="AU7" s="40"/>
      <c r="AV7" s="55"/>
      <c r="AW7" s="41" t="str">
        <f t="shared" si="13"/>
        <v/>
      </c>
      <c r="AX7" s="49"/>
      <c r="AY7" s="55"/>
      <c r="AZ7" s="59" t="str">
        <f t="shared" si="14"/>
        <v/>
      </c>
      <c r="BA7" s="40">
        <v>1</v>
      </c>
      <c r="BB7" s="55">
        <v>0</v>
      </c>
      <c r="BC7" s="41">
        <f t="shared" si="15"/>
        <v>100</v>
      </c>
      <c r="BD7" s="49"/>
      <c r="BE7" s="55"/>
      <c r="BF7" s="59" t="str">
        <f t="shared" si="16"/>
        <v/>
      </c>
      <c r="BG7" s="40"/>
      <c r="BH7" s="55"/>
      <c r="BI7" s="41" t="str">
        <f t="shared" si="17"/>
        <v/>
      </c>
      <c r="BJ7" s="49"/>
      <c r="BK7" s="55"/>
      <c r="BL7" s="59" t="str">
        <f t="shared" si="18"/>
        <v/>
      </c>
      <c r="BM7" s="40"/>
      <c r="BN7" s="55"/>
      <c r="BO7" s="41" t="str">
        <f t="shared" si="19"/>
        <v/>
      </c>
      <c r="BP7" s="49"/>
      <c r="BQ7" s="55"/>
      <c r="BR7" s="59" t="str">
        <f t="shared" si="20"/>
        <v/>
      </c>
      <c r="BS7" s="40"/>
      <c r="BT7" s="55"/>
      <c r="BU7" s="41" t="str">
        <f t="shared" si="21"/>
        <v/>
      </c>
      <c r="BV7" s="49">
        <v>0</v>
      </c>
      <c r="BW7" s="55">
        <v>1</v>
      </c>
      <c r="BX7" s="59">
        <f t="shared" si="22"/>
        <v>0</v>
      </c>
      <c r="BY7" s="40"/>
      <c r="BZ7" s="55"/>
      <c r="CA7" s="41" t="str">
        <f t="shared" si="23"/>
        <v/>
      </c>
      <c r="CB7" s="49"/>
      <c r="CC7" s="55"/>
      <c r="CD7" s="59" t="str">
        <f t="shared" si="24"/>
        <v/>
      </c>
      <c r="CE7" s="40"/>
      <c r="CF7" s="55"/>
      <c r="CG7" s="41" t="str">
        <f t="shared" si="25"/>
        <v/>
      </c>
      <c r="CH7" s="49"/>
      <c r="CI7" s="55"/>
      <c r="CJ7" s="59" t="str">
        <f t="shared" si="26"/>
        <v/>
      </c>
      <c r="CK7" s="40"/>
      <c r="CL7" s="55"/>
      <c r="CM7" s="41" t="str">
        <f t="shared" si="27"/>
        <v/>
      </c>
      <c r="CN7" s="49"/>
      <c r="CO7" s="55"/>
      <c r="CP7" s="59" t="str">
        <f t="shared" si="28"/>
        <v/>
      </c>
      <c r="CQ7" s="40"/>
      <c r="CR7" s="55"/>
      <c r="CS7" s="41" t="str">
        <f t="shared" si="29"/>
        <v/>
      </c>
      <c r="CT7" s="49"/>
      <c r="CU7" s="55"/>
      <c r="CV7" s="59" t="str">
        <f t="shared" si="30"/>
        <v/>
      </c>
      <c r="CW7" s="40"/>
      <c r="CX7" s="55"/>
      <c r="CY7" s="41" t="str">
        <f t="shared" si="31"/>
        <v/>
      </c>
      <c r="CZ7" s="40"/>
      <c r="DA7" s="55"/>
      <c r="DB7" s="41" t="str">
        <f t="shared" si="32"/>
        <v/>
      </c>
      <c r="DC7" s="40"/>
      <c r="DD7" s="55"/>
      <c r="DE7" s="41" t="str">
        <f t="shared" si="33"/>
        <v/>
      </c>
      <c r="DF7" s="40"/>
      <c r="DG7" s="55"/>
      <c r="DH7" s="41" t="str">
        <f t="shared" si="34"/>
        <v/>
      </c>
      <c r="DI7" s="40"/>
      <c r="DJ7" s="55"/>
      <c r="DK7" s="41" t="str">
        <f t="shared" si="35"/>
        <v/>
      </c>
      <c r="DL7" s="40"/>
      <c r="DM7" s="55"/>
      <c r="DN7" s="41" t="str">
        <f t="shared" si="36"/>
        <v/>
      </c>
      <c r="DO7" s="49"/>
      <c r="DP7" s="55"/>
      <c r="DQ7" s="41" t="str">
        <f t="shared" si="37"/>
        <v/>
      </c>
      <c r="DR7" s="122">
        <f t="shared" si="39"/>
        <v>6</v>
      </c>
      <c r="DS7" s="83">
        <f t="shared" si="39"/>
        <v>11</v>
      </c>
      <c r="DT7" s="126">
        <f t="shared" si="40"/>
        <v>17</v>
      </c>
      <c r="DU7" s="130">
        <f t="shared" si="41"/>
        <v>35.294117647058826</v>
      </c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</row>
    <row r="8" spans="1:273" s="35" customFormat="1" ht="15" customHeight="1" thickTop="1" thickBot="1">
      <c r="A8" s="85" t="s">
        <v>60</v>
      </c>
      <c r="B8" s="65">
        <v>1</v>
      </c>
      <c r="C8" s="39">
        <v>1</v>
      </c>
      <c r="D8" s="60">
        <f t="shared" si="38"/>
        <v>50</v>
      </c>
      <c r="E8" s="32">
        <v>1</v>
      </c>
      <c r="F8" s="39">
        <v>1</v>
      </c>
      <c r="G8" s="33">
        <f t="shared" si="42"/>
        <v>50</v>
      </c>
      <c r="H8" s="48"/>
      <c r="I8" s="39"/>
      <c r="J8" s="60" t="str">
        <f t="shared" si="0"/>
        <v/>
      </c>
      <c r="K8" s="32">
        <v>1</v>
      </c>
      <c r="L8" s="39">
        <v>1</v>
      </c>
      <c r="M8" s="33">
        <f t="shared" si="1"/>
        <v>50</v>
      </c>
      <c r="N8" s="48">
        <v>1</v>
      </c>
      <c r="O8" s="39">
        <v>0</v>
      </c>
      <c r="P8" s="60">
        <f t="shared" si="2"/>
        <v>100</v>
      </c>
      <c r="Q8" s="110"/>
      <c r="R8" s="111"/>
      <c r="S8" s="101"/>
      <c r="T8" s="48">
        <v>2</v>
      </c>
      <c r="U8" s="39">
        <v>0</v>
      </c>
      <c r="V8" s="60">
        <f t="shared" si="4"/>
        <v>100</v>
      </c>
      <c r="W8" s="32">
        <v>1</v>
      </c>
      <c r="X8" s="39">
        <v>1</v>
      </c>
      <c r="Y8" s="33">
        <f t="shared" si="5"/>
        <v>50</v>
      </c>
      <c r="Z8" s="48"/>
      <c r="AA8" s="39"/>
      <c r="AB8" s="60" t="str">
        <f t="shared" si="6"/>
        <v/>
      </c>
      <c r="AC8" s="32">
        <v>1</v>
      </c>
      <c r="AD8" s="39">
        <v>1</v>
      </c>
      <c r="AE8" s="33">
        <f t="shared" si="7"/>
        <v>50</v>
      </c>
      <c r="AF8" s="48">
        <v>0</v>
      </c>
      <c r="AG8" s="39">
        <v>1</v>
      </c>
      <c r="AH8" s="60">
        <f t="shared" si="8"/>
        <v>0</v>
      </c>
      <c r="AI8" s="32">
        <v>1</v>
      </c>
      <c r="AJ8" s="39">
        <v>0</v>
      </c>
      <c r="AK8" s="33">
        <f t="shared" si="9"/>
        <v>100</v>
      </c>
      <c r="AL8" s="48"/>
      <c r="AM8" s="39"/>
      <c r="AN8" s="60" t="str">
        <f t="shared" si="10"/>
        <v/>
      </c>
      <c r="AO8" s="32">
        <v>0</v>
      </c>
      <c r="AP8" s="39">
        <v>2</v>
      </c>
      <c r="AQ8" s="33">
        <f t="shared" si="11"/>
        <v>0</v>
      </c>
      <c r="AR8" s="48">
        <v>1</v>
      </c>
      <c r="AS8" s="39">
        <v>0</v>
      </c>
      <c r="AT8" s="60">
        <f t="shared" si="12"/>
        <v>100</v>
      </c>
      <c r="AU8" s="32">
        <v>0</v>
      </c>
      <c r="AV8" s="39">
        <v>2</v>
      </c>
      <c r="AW8" s="33">
        <f t="shared" si="13"/>
        <v>0</v>
      </c>
      <c r="AX8" s="48">
        <v>1</v>
      </c>
      <c r="AY8" s="39">
        <v>0</v>
      </c>
      <c r="AZ8" s="60">
        <f t="shared" si="14"/>
        <v>100</v>
      </c>
      <c r="BA8" s="32">
        <v>1</v>
      </c>
      <c r="BB8" s="39">
        <v>0</v>
      </c>
      <c r="BC8" s="33">
        <f t="shared" si="15"/>
        <v>100</v>
      </c>
      <c r="BD8" s="48"/>
      <c r="BE8" s="39"/>
      <c r="BF8" s="60" t="str">
        <f t="shared" si="16"/>
        <v/>
      </c>
      <c r="BG8" s="32">
        <v>2</v>
      </c>
      <c r="BH8" s="39">
        <v>0</v>
      </c>
      <c r="BI8" s="33">
        <f t="shared" si="17"/>
        <v>100</v>
      </c>
      <c r="BJ8" s="48"/>
      <c r="BK8" s="39"/>
      <c r="BL8" s="60" t="str">
        <f t="shared" si="18"/>
        <v/>
      </c>
      <c r="BM8" s="32">
        <v>1</v>
      </c>
      <c r="BN8" s="39">
        <v>0</v>
      </c>
      <c r="BO8" s="33">
        <f t="shared" si="19"/>
        <v>100</v>
      </c>
      <c r="BP8" s="48">
        <v>0</v>
      </c>
      <c r="BQ8" s="39">
        <v>1</v>
      </c>
      <c r="BR8" s="60">
        <f t="shared" si="20"/>
        <v>0</v>
      </c>
      <c r="BS8" s="32"/>
      <c r="BT8" s="39"/>
      <c r="BU8" s="33" t="str">
        <f t="shared" si="21"/>
        <v/>
      </c>
      <c r="BV8" s="48"/>
      <c r="BW8" s="39"/>
      <c r="BX8" s="60" t="str">
        <f t="shared" si="22"/>
        <v/>
      </c>
      <c r="BY8" s="32"/>
      <c r="BZ8" s="39"/>
      <c r="CA8" s="33" t="str">
        <f t="shared" si="23"/>
        <v/>
      </c>
      <c r="CB8" s="48"/>
      <c r="CC8" s="39"/>
      <c r="CD8" s="60" t="str">
        <f t="shared" si="24"/>
        <v/>
      </c>
      <c r="CE8" s="32"/>
      <c r="CF8" s="39"/>
      <c r="CG8" s="33" t="str">
        <f t="shared" si="25"/>
        <v/>
      </c>
      <c r="CH8" s="48"/>
      <c r="CI8" s="39"/>
      <c r="CJ8" s="60" t="str">
        <f t="shared" si="26"/>
        <v/>
      </c>
      <c r="CK8" s="32"/>
      <c r="CL8" s="39"/>
      <c r="CM8" s="33" t="str">
        <f t="shared" si="27"/>
        <v/>
      </c>
      <c r="CN8" s="48"/>
      <c r="CO8" s="39"/>
      <c r="CP8" s="60" t="str">
        <f t="shared" si="28"/>
        <v/>
      </c>
      <c r="CQ8" s="32"/>
      <c r="CR8" s="39"/>
      <c r="CS8" s="33" t="str">
        <f t="shared" si="29"/>
        <v/>
      </c>
      <c r="CT8" s="48"/>
      <c r="CU8" s="39"/>
      <c r="CV8" s="60" t="str">
        <f t="shared" si="30"/>
        <v/>
      </c>
      <c r="CW8" s="32"/>
      <c r="CX8" s="39"/>
      <c r="CY8" s="33" t="str">
        <f t="shared" si="31"/>
        <v/>
      </c>
      <c r="CZ8" s="32"/>
      <c r="DA8" s="39"/>
      <c r="DB8" s="33" t="str">
        <f t="shared" si="32"/>
        <v/>
      </c>
      <c r="DC8" s="32"/>
      <c r="DD8" s="39"/>
      <c r="DE8" s="33" t="str">
        <f t="shared" si="33"/>
        <v/>
      </c>
      <c r="DF8" s="32"/>
      <c r="DG8" s="39"/>
      <c r="DH8" s="33" t="str">
        <f t="shared" si="34"/>
        <v/>
      </c>
      <c r="DI8" s="32"/>
      <c r="DJ8" s="39"/>
      <c r="DK8" s="33" t="str">
        <f t="shared" si="35"/>
        <v/>
      </c>
      <c r="DL8" s="32"/>
      <c r="DM8" s="39"/>
      <c r="DN8" s="33" t="str">
        <f t="shared" si="36"/>
        <v/>
      </c>
      <c r="DO8" s="48"/>
      <c r="DP8" s="39"/>
      <c r="DQ8" s="33" t="str">
        <f t="shared" si="37"/>
        <v/>
      </c>
      <c r="DR8" s="123">
        <f t="shared" si="39"/>
        <v>15</v>
      </c>
      <c r="DS8" s="106">
        <f t="shared" si="39"/>
        <v>11</v>
      </c>
      <c r="DT8" s="127">
        <f t="shared" si="40"/>
        <v>26</v>
      </c>
      <c r="DU8" s="129">
        <f t="shared" si="41"/>
        <v>57.692307692307686</v>
      </c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273" s="42" customFormat="1" ht="15" customHeight="1" thickTop="1" thickBot="1">
      <c r="A9" s="89" t="s">
        <v>51</v>
      </c>
      <c r="B9" s="66"/>
      <c r="C9" s="55"/>
      <c r="D9" s="59" t="str">
        <f t="shared" si="38"/>
        <v/>
      </c>
      <c r="E9" s="40"/>
      <c r="F9" s="55"/>
      <c r="G9" s="41" t="str">
        <f t="shared" si="42"/>
        <v/>
      </c>
      <c r="H9" s="49"/>
      <c r="I9" s="55"/>
      <c r="J9" s="59" t="str">
        <f t="shared" si="0"/>
        <v/>
      </c>
      <c r="K9" s="40"/>
      <c r="L9" s="55"/>
      <c r="M9" s="41" t="str">
        <f t="shared" si="1"/>
        <v/>
      </c>
      <c r="N9" s="49">
        <v>1</v>
      </c>
      <c r="O9" s="55">
        <v>0</v>
      </c>
      <c r="P9" s="59">
        <f t="shared" si="2"/>
        <v>100</v>
      </c>
      <c r="Q9" s="61">
        <v>0</v>
      </c>
      <c r="R9" s="62">
        <v>2</v>
      </c>
      <c r="S9" s="41">
        <f t="shared" si="3"/>
        <v>0</v>
      </c>
      <c r="T9" s="56"/>
      <c r="U9" s="100"/>
      <c r="V9" s="102"/>
      <c r="W9" s="40">
        <v>0</v>
      </c>
      <c r="X9" s="55">
        <v>1</v>
      </c>
      <c r="Y9" s="41">
        <f t="shared" si="5"/>
        <v>0</v>
      </c>
      <c r="Z9" s="49">
        <v>1</v>
      </c>
      <c r="AA9" s="55">
        <v>0</v>
      </c>
      <c r="AB9" s="59">
        <f t="shared" si="6"/>
        <v>100</v>
      </c>
      <c r="AC9" s="40">
        <v>2</v>
      </c>
      <c r="AD9" s="55">
        <v>0</v>
      </c>
      <c r="AE9" s="41">
        <f t="shared" si="7"/>
        <v>100</v>
      </c>
      <c r="AF9" s="49"/>
      <c r="AG9" s="55"/>
      <c r="AH9" s="59" t="str">
        <f t="shared" si="8"/>
        <v/>
      </c>
      <c r="AI9" s="40">
        <v>1</v>
      </c>
      <c r="AJ9" s="55">
        <v>0</v>
      </c>
      <c r="AK9" s="41">
        <f t="shared" si="9"/>
        <v>100</v>
      </c>
      <c r="AL9" s="49"/>
      <c r="AM9" s="55"/>
      <c r="AN9" s="41" t="str">
        <f t="shared" si="10"/>
        <v/>
      </c>
      <c r="AO9" s="40">
        <v>0</v>
      </c>
      <c r="AP9" s="55">
        <v>2</v>
      </c>
      <c r="AQ9" s="41">
        <f t="shared" si="11"/>
        <v>0</v>
      </c>
      <c r="AR9" s="49"/>
      <c r="AS9" s="55"/>
      <c r="AT9" s="59" t="str">
        <f t="shared" si="12"/>
        <v/>
      </c>
      <c r="AU9" s="40">
        <v>0</v>
      </c>
      <c r="AV9" s="55">
        <v>2</v>
      </c>
      <c r="AW9" s="41">
        <f t="shared" si="13"/>
        <v>0</v>
      </c>
      <c r="AX9" s="49">
        <v>1</v>
      </c>
      <c r="AY9" s="55">
        <v>0</v>
      </c>
      <c r="AZ9" s="59">
        <f t="shared" si="14"/>
        <v>100</v>
      </c>
      <c r="BA9" s="40">
        <v>1</v>
      </c>
      <c r="BB9" s="55">
        <v>0</v>
      </c>
      <c r="BC9" s="41">
        <f t="shared" si="15"/>
        <v>100</v>
      </c>
      <c r="BD9" s="49">
        <v>1</v>
      </c>
      <c r="BE9" s="55">
        <v>0</v>
      </c>
      <c r="BF9" s="59">
        <f t="shared" si="16"/>
        <v>100</v>
      </c>
      <c r="BG9" s="40"/>
      <c r="BH9" s="55"/>
      <c r="BI9" s="41" t="str">
        <f t="shared" si="17"/>
        <v/>
      </c>
      <c r="BJ9" s="49"/>
      <c r="BK9" s="55"/>
      <c r="BL9" s="59" t="str">
        <f t="shared" si="18"/>
        <v/>
      </c>
      <c r="BM9" s="40"/>
      <c r="BN9" s="55"/>
      <c r="BO9" s="41" t="str">
        <f t="shared" si="19"/>
        <v/>
      </c>
      <c r="BP9" s="49"/>
      <c r="BQ9" s="55"/>
      <c r="BR9" s="59" t="str">
        <f t="shared" si="20"/>
        <v/>
      </c>
      <c r="BS9" s="40">
        <v>0</v>
      </c>
      <c r="BT9" s="55">
        <v>1</v>
      </c>
      <c r="BU9" s="41">
        <f t="shared" si="21"/>
        <v>0</v>
      </c>
      <c r="BV9" s="49"/>
      <c r="BW9" s="55"/>
      <c r="BX9" s="59" t="str">
        <f t="shared" si="22"/>
        <v/>
      </c>
      <c r="BY9" s="40"/>
      <c r="BZ9" s="55"/>
      <c r="CA9" s="41" t="str">
        <f t="shared" si="23"/>
        <v/>
      </c>
      <c r="CB9" s="49"/>
      <c r="CC9" s="55"/>
      <c r="CD9" s="59" t="str">
        <f t="shared" si="24"/>
        <v/>
      </c>
      <c r="CE9" s="40"/>
      <c r="CF9" s="55"/>
      <c r="CG9" s="41" t="str">
        <f t="shared" si="25"/>
        <v/>
      </c>
      <c r="CH9" s="49"/>
      <c r="CI9" s="55"/>
      <c r="CJ9" s="59" t="str">
        <f t="shared" si="26"/>
        <v/>
      </c>
      <c r="CK9" s="40"/>
      <c r="CL9" s="55"/>
      <c r="CM9" s="41" t="str">
        <f t="shared" si="27"/>
        <v/>
      </c>
      <c r="CN9" s="49"/>
      <c r="CO9" s="55"/>
      <c r="CP9" s="59" t="str">
        <f t="shared" si="28"/>
        <v/>
      </c>
      <c r="CQ9" s="40"/>
      <c r="CR9" s="55"/>
      <c r="CS9" s="41" t="str">
        <f t="shared" si="29"/>
        <v/>
      </c>
      <c r="CT9" s="49"/>
      <c r="CU9" s="55"/>
      <c r="CV9" s="59" t="str">
        <f t="shared" si="30"/>
        <v/>
      </c>
      <c r="CW9" s="40"/>
      <c r="CX9" s="55"/>
      <c r="CY9" s="41" t="str">
        <f t="shared" si="31"/>
        <v/>
      </c>
      <c r="CZ9" s="40"/>
      <c r="DA9" s="55"/>
      <c r="DB9" s="41" t="str">
        <f t="shared" si="32"/>
        <v/>
      </c>
      <c r="DC9" s="40"/>
      <c r="DD9" s="55"/>
      <c r="DE9" s="41" t="str">
        <f t="shared" si="33"/>
        <v/>
      </c>
      <c r="DF9" s="40"/>
      <c r="DG9" s="55"/>
      <c r="DH9" s="41" t="str">
        <f t="shared" si="34"/>
        <v/>
      </c>
      <c r="DI9" s="40"/>
      <c r="DJ9" s="55"/>
      <c r="DK9" s="41" t="str">
        <f t="shared" si="35"/>
        <v/>
      </c>
      <c r="DL9" s="40"/>
      <c r="DM9" s="55"/>
      <c r="DN9" s="41" t="str">
        <f t="shared" si="36"/>
        <v/>
      </c>
      <c r="DO9" s="49"/>
      <c r="DP9" s="55"/>
      <c r="DQ9" s="41" t="str">
        <f t="shared" si="37"/>
        <v/>
      </c>
      <c r="DR9" s="122">
        <f t="shared" si="39"/>
        <v>8</v>
      </c>
      <c r="DS9" s="83">
        <f t="shared" si="39"/>
        <v>8</v>
      </c>
      <c r="DT9" s="126">
        <f t="shared" si="40"/>
        <v>16</v>
      </c>
      <c r="DU9" s="130">
        <f t="shared" si="41"/>
        <v>50</v>
      </c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</row>
    <row r="10" spans="1:273" s="35" customFormat="1" ht="15" customHeight="1" thickTop="1" thickBot="1">
      <c r="A10" s="157" t="s">
        <v>36</v>
      </c>
      <c r="B10" s="65">
        <v>2</v>
      </c>
      <c r="C10" s="39">
        <v>0</v>
      </c>
      <c r="D10" s="60">
        <f t="shared" si="38"/>
        <v>100</v>
      </c>
      <c r="E10" s="32"/>
      <c r="F10" s="39"/>
      <c r="G10" s="33" t="str">
        <f>IF(E10+F10=0,"",E10/(E10+F10)*100)</f>
        <v/>
      </c>
      <c r="H10" s="48"/>
      <c r="I10" s="39"/>
      <c r="J10" s="60" t="str">
        <f t="shared" si="0"/>
        <v/>
      </c>
      <c r="K10" s="32">
        <v>0</v>
      </c>
      <c r="L10" s="39">
        <v>1</v>
      </c>
      <c r="M10" s="33">
        <f t="shared" si="1"/>
        <v>0</v>
      </c>
      <c r="N10" s="48">
        <v>1</v>
      </c>
      <c r="O10" s="39">
        <v>0</v>
      </c>
      <c r="P10" s="60">
        <f t="shared" si="2"/>
        <v>100</v>
      </c>
      <c r="Q10" s="32">
        <v>1</v>
      </c>
      <c r="R10" s="39">
        <v>1</v>
      </c>
      <c r="S10" s="33">
        <f t="shared" si="3"/>
        <v>50</v>
      </c>
      <c r="T10" s="48">
        <v>1</v>
      </c>
      <c r="U10" s="39">
        <v>0</v>
      </c>
      <c r="V10" s="60">
        <f t="shared" si="4"/>
        <v>100</v>
      </c>
      <c r="W10" s="110"/>
      <c r="X10" s="111"/>
      <c r="Y10" s="101"/>
      <c r="Z10" s="48"/>
      <c r="AA10" s="39"/>
      <c r="AB10" s="60" t="str">
        <f t="shared" si="6"/>
        <v/>
      </c>
      <c r="AC10" s="32"/>
      <c r="AD10" s="39"/>
      <c r="AE10" s="33" t="str">
        <f t="shared" si="7"/>
        <v/>
      </c>
      <c r="AF10" s="48"/>
      <c r="AG10" s="39"/>
      <c r="AH10" s="60" t="str">
        <f t="shared" si="8"/>
        <v/>
      </c>
      <c r="AI10" s="32"/>
      <c r="AJ10" s="39"/>
      <c r="AK10" s="33" t="str">
        <f t="shared" si="9"/>
        <v/>
      </c>
      <c r="AL10" s="48"/>
      <c r="AM10" s="39"/>
      <c r="AN10" s="60" t="str">
        <f t="shared" si="10"/>
        <v/>
      </c>
      <c r="AO10" s="32">
        <v>1</v>
      </c>
      <c r="AP10" s="39">
        <v>2</v>
      </c>
      <c r="AQ10" s="33">
        <f t="shared" si="11"/>
        <v>33.333333333333329</v>
      </c>
      <c r="AR10" s="48">
        <v>1</v>
      </c>
      <c r="AS10" s="39">
        <v>1</v>
      </c>
      <c r="AT10" s="60">
        <f t="shared" si="12"/>
        <v>50</v>
      </c>
      <c r="AU10" s="32">
        <v>0</v>
      </c>
      <c r="AV10" s="39">
        <v>3</v>
      </c>
      <c r="AW10" s="33">
        <f t="shared" si="13"/>
        <v>0</v>
      </c>
      <c r="AX10" s="48">
        <v>1</v>
      </c>
      <c r="AY10" s="39">
        <v>0</v>
      </c>
      <c r="AZ10" s="60">
        <f t="shared" si="14"/>
        <v>100</v>
      </c>
      <c r="BA10" s="32">
        <v>1</v>
      </c>
      <c r="BB10" s="39">
        <v>0</v>
      </c>
      <c r="BC10" s="33">
        <f t="shared" si="15"/>
        <v>100</v>
      </c>
      <c r="BD10" s="48"/>
      <c r="BE10" s="39"/>
      <c r="BF10" s="60" t="str">
        <f t="shared" si="16"/>
        <v/>
      </c>
      <c r="BG10" s="32">
        <v>1</v>
      </c>
      <c r="BH10" s="39">
        <v>1</v>
      </c>
      <c r="BI10" s="33">
        <f t="shared" si="17"/>
        <v>50</v>
      </c>
      <c r="BJ10" s="48">
        <v>1</v>
      </c>
      <c r="BK10" s="39">
        <v>0</v>
      </c>
      <c r="BL10" s="60">
        <f t="shared" si="18"/>
        <v>100</v>
      </c>
      <c r="BM10" s="32"/>
      <c r="BN10" s="39"/>
      <c r="BO10" s="33" t="str">
        <f t="shared" si="19"/>
        <v/>
      </c>
      <c r="BP10" s="48">
        <v>0</v>
      </c>
      <c r="BQ10" s="39">
        <v>2</v>
      </c>
      <c r="BR10" s="60">
        <f t="shared" si="20"/>
        <v>0</v>
      </c>
      <c r="BS10" s="32"/>
      <c r="BT10" s="39"/>
      <c r="BU10" s="33" t="str">
        <f t="shared" si="21"/>
        <v/>
      </c>
      <c r="BV10" s="48"/>
      <c r="BW10" s="39"/>
      <c r="BX10" s="60" t="str">
        <f t="shared" si="22"/>
        <v/>
      </c>
      <c r="BY10" s="32"/>
      <c r="BZ10" s="39"/>
      <c r="CA10" s="33" t="str">
        <f t="shared" si="23"/>
        <v/>
      </c>
      <c r="CB10" s="48"/>
      <c r="CC10" s="39"/>
      <c r="CD10" s="60" t="str">
        <f t="shared" si="24"/>
        <v/>
      </c>
      <c r="CE10" s="32"/>
      <c r="CF10" s="39"/>
      <c r="CG10" s="33" t="str">
        <f t="shared" si="25"/>
        <v/>
      </c>
      <c r="CH10" s="48"/>
      <c r="CI10" s="39"/>
      <c r="CJ10" s="60" t="str">
        <f t="shared" si="26"/>
        <v/>
      </c>
      <c r="CK10" s="32"/>
      <c r="CL10" s="39"/>
      <c r="CM10" s="33" t="str">
        <f t="shared" si="27"/>
        <v/>
      </c>
      <c r="CN10" s="48"/>
      <c r="CO10" s="39"/>
      <c r="CP10" s="60" t="str">
        <f t="shared" si="28"/>
        <v/>
      </c>
      <c r="CQ10" s="32"/>
      <c r="CR10" s="39"/>
      <c r="CS10" s="33" t="str">
        <f t="shared" si="29"/>
        <v/>
      </c>
      <c r="CT10" s="48"/>
      <c r="CU10" s="39"/>
      <c r="CV10" s="60" t="str">
        <f t="shared" si="30"/>
        <v/>
      </c>
      <c r="CW10" s="32"/>
      <c r="CX10" s="39"/>
      <c r="CY10" s="33" t="str">
        <f t="shared" si="31"/>
        <v/>
      </c>
      <c r="CZ10" s="32"/>
      <c r="DA10" s="39"/>
      <c r="DB10" s="33" t="str">
        <f t="shared" si="32"/>
        <v/>
      </c>
      <c r="DC10" s="32"/>
      <c r="DD10" s="39"/>
      <c r="DE10" s="33" t="str">
        <f t="shared" si="33"/>
        <v/>
      </c>
      <c r="DF10" s="32"/>
      <c r="DG10" s="39"/>
      <c r="DH10" s="33" t="str">
        <f t="shared" si="34"/>
        <v/>
      </c>
      <c r="DI10" s="32"/>
      <c r="DJ10" s="39"/>
      <c r="DK10" s="33" t="str">
        <f t="shared" si="35"/>
        <v/>
      </c>
      <c r="DL10" s="32"/>
      <c r="DM10" s="39"/>
      <c r="DN10" s="33" t="str">
        <f t="shared" si="36"/>
        <v/>
      </c>
      <c r="DO10" s="48"/>
      <c r="DP10" s="39"/>
      <c r="DQ10" s="33" t="str">
        <f t="shared" si="37"/>
        <v/>
      </c>
      <c r="DR10" s="123">
        <f t="shared" si="39"/>
        <v>11</v>
      </c>
      <c r="DS10" s="106">
        <f t="shared" si="39"/>
        <v>11</v>
      </c>
      <c r="DT10" s="127">
        <f t="shared" si="40"/>
        <v>22</v>
      </c>
      <c r="DU10" s="129">
        <f t="shared" si="41"/>
        <v>50</v>
      </c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</row>
    <row r="11" spans="1:273" s="42" customFormat="1" ht="15" customHeight="1" thickTop="1" thickBot="1">
      <c r="A11" s="89" t="s">
        <v>70</v>
      </c>
      <c r="B11" s="66"/>
      <c r="C11" s="55"/>
      <c r="D11" s="59" t="str">
        <f t="shared" si="38"/>
        <v/>
      </c>
      <c r="E11" s="40"/>
      <c r="F11" s="55"/>
      <c r="G11" s="41" t="str">
        <f t="shared" si="42"/>
        <v/>
      </c>
      <c r="H11" s="49"/>
      <c r="I11" s="55"/>
      <c r="J11" s="59" t="str">
        <f t="shared" si="0"/>
        <v/>
      </c>
      <c r="K11" s="40"/>
      <c r="L11" s="55"/>
      <c r="M11" s="41" t="str">
        <f t="shared" si="1"/>
        <v/>
      </c>
      <c r="N11" s="49"/>
      <c r="O11" s="55"/>
      <c r="P11" s="59" t="str">
        <f t="shared" si="2"/>
        <v/>
      </c>
      <c r="Q11" s="40"/>
      <c r="R11" s="55"/>
      <c r="S11" s="41" t="str">
        <f t="shared" si="3"/>
        <v/>
      </c>
      <c r="T11" s="49">
        <v>0</v>
      </c>
      <c r="U11" s="55">
        <v>1</v>
      </c>
      <c r="V11" s="59">
        <f t="shared" si="4"/>
        <v>0</v>
      </c>
      <c r="W11" s="40"/>
      <c r="X11" s="55"/>
      <c r="Y11" s="41" t="str">
        <f t="shared" si="5"/>
        <v/>
      </c>
      <c r="Z11" s="56"/>
      <c r="AA11" s="100"/>
      <c r="AB11" s="102"/>
      <c r="AC11" s="40">
        <v>0</v>
      </c>
      <c r="AD11" s="55">
        <v>1</v>
      </c>
      <c r="AE11" s="41">
        <f t="shared" si="7"/>
        <v>0</v>
      </c>
      <c r="AF11" s="49"/>
      <c r="AG11" s="55"/>
      <c r="AH11" s="59" t="str">
        <f t="shared" si="8"/>
        <v/>
      </c>
      <c r="AI11" s="40">
        <v>0</v>
      </c>
      <c r="AJ11" s="55">
        <v>1</v>
      </c>
      <c r="AK11" s="41">
        <f t="shared" si="9"/>
        <v>0</v>
      </c>
      <c r="AL11" s="49"/>
      <c r="AM11" s="55"/>
      <c r="AN11" s="59" t="str">
        <f t="shared" si="10"/>
        <v/>
      </c>
      <c r="AO11" s="40"/>
      <c r="AP11" s="55"/>
      <c r="AQ11" s="41" t="str">
        <f t="shared" si="11"/>
        <v/>
      </c>
      <c r="AR11" s="49"/>
      <c r="AS11" s="55"/>
      <c r="AT11" s="59" t="str">
        <f t="shared" si="12"/>
        <v/>
      </c>
      <c r="AU11" s="40"/>
      <c r="AV11" s="55"/>
      <c r="AW11" s="41" t="str">
        <f t="shared" si="13"/>
        <v/>
      </c>
      <c r="AX11" s="49"/>
      <c r="AY11" s="55"/>
      <c r="AZ11" s="59" t="str">
        <f t="shared" si="14"/>
        <v/>
      </c>
      <c r="BA11" s="40"/>
      <c r="BB11" s="55"/>
      <c r="BC11" s="41" t="str">
        <f t="shared" si="15"/>
        <v/>
      </c>
      <c r="BD11" s="49"/>
      <c r="BE11" s="55"/>
      <c r="BF11" s="59" t="str">
        <f t="shared" si="16"/>
        <v/>
      </c>
      <c r="BG11" s="40"/>
      <c r="BH11" s="55"/>
      <c r="BI11" s="41" t="str">
        <f t="shared" si="17"/>
        <v/>
      </c>
      <c r="BJ11" s="49"/>
      <c r="BK11" s="55"/>
      <c r="BL11" s="59" t="str">
        <f t="shared" si="18"/>
        <v/>
      </c>
      <c r="BM11" s="40"/>
      <c r="BN11" s="55"/>
      <c r="BO11" s="41" t="str">
        <f t="shared" si="19"/>
        <v/>
      </c>
      <c r="BP11" s="49"/>
      <c r="BQ11" s="55"/>
      <c r="BR11" s="59" t="str">
        <f t="shared" si="20"/>
        <v/>
      </c>
      <c r="BS11" s="40"/>
      <c r="BT11" s="55"/>
      <c r="BU11" s="41" t="str">
        <f t="shared" si="21"/>
        <v/>
      </c>
      <c r="BV11" s="49"/>
      <c r="BW11" s="55"/>
      <c r="BX11" s="59" t="str">
        <f t="shared" si="22"/>
        <v/>
      </c>
      <c r="BY11" s="40"/>
      <c r="BZ11" s="55"/>
      <c r="CA11" s="41" t="str">
        <f t="shared" si="23"/>
        <v/>
      </c>
      <c r="CB11" s="49"/>
      <c r="CC11" s="55"/>
      <c r="CD11" s="59" t="str">
        <f t="shared" si="24"/>
        <v/>
      </c>
      <c r="CE11" s="40"/>
      <c r="CF11" s="55"/>
      <c r="CG11" s="41" t="str">
        <f t="shared" si="25"/>
        <v/>
      </c>
      <c r="CH11" s="49"/>
      <c r="CI11" s="55"/>
      <c r="CJ11" s="59" t="str">
        <f t="shared" si="26"/>
        <v/>
      </c>
      <c r="CK11" s="40"/>
      <c r="CL11" s="55"/>
      <c r="CM11" s="41" t="str">
        <f t="shared" si="27"/>
        <v/>
      </c>
      <c r="CN11" s="49"/>
      <c r="CO11" s="55"/>
      <c r="CP11" s="59" t="str">
        <f t="shared" si="28"/>
        <v/>
      </c>
      <c r="CQ11" s="40"/>
      <c r="CR11" s="55"/>
      <c r="CS11" s="41" t="str">
        <f t="shared" si="29"/>
        <v/>
      </c>
      <c r="CT11" s="49"/>
      <c r="CU11" s="55"/>
      <c r="CV11" s="59" t="str">
        <f t="shared" si="30"/>
        <v/>
      </c>
      <c r="CW11" s="40"/>
      <c r="CX11" s="55"/>
      <c r="CY11" s="41" t="str">
        <f t="shared" si="31"/>
        <v/>
      </c>
      <c r="CZ11" s="40"/>
      <c r="DA11" s="55"/>
      <c r="DB11" s="41" t="str">
        <f t="shared" si="32"/>
        <v/>
      </c>
      <c r="DC11" s="40"/>
      <c r="DD11" s="55"/>
      <c r="DE11" s="41" t="str">
        <f t="shared" si="33"/>
        <v/>
      </c>
      <c r="DF11" s="40"/>
      <c r="DG11" s="55"/>
      <c r="DH11" s="41" t="str">
        <f t="shared" si="34"/>
        <v/>
      </c>
      <c r="DI11" s="40"/>
      <c r="DJ11" s="55"/>
      <c r="DK11" s="41" t="str">
        <f t="shared" si="35"/>
        <v/>
      </c>
      <c r="DL11" s="40"/>
      <c r="DM11" s="55"/>
      <c r="DN11" s="41" t="str">
        <f t="shared" si="36"/>
        <v/>
      </c>
      <c r="DO11" s="49"/>
      <c r="DP11" s="55"/>
      <c r="DQ11" s="41" t="str">
        <f t="shared" si="37"/>
        <v/>
      </c>
      <c r="DR11" s="122">
        <f t="shared" si="39"/>
        <v>0</v>
      </c>
      <c r="DS11" s="83">
        <f t="shared" si="39"/>
        <v>3</v>
      </c>
      <c r="DT11" s="126">
        <f t="shared" si="40"/>
        <v>3</v>
      </c>
      <c r="DU11" s="130">
        <f t="shared" si="41"/>
        <v>0</v>
      </c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</row>
    <row r="12" spans="1:273" s="35" customFormat="1" ht="15" customHeight="1" thickTop="1" thickBot="1">
      <c r="A12" s="85" t="s">
        <v>58</v>
      </c>
      <c r="B12" s="65">
        <v>1</v>
      </c>
      <c r="C12" s="39">
        <v>0</v>
      </c>
      <c r="D12" s="60">
        <f t="shared" si="38"/>
        <v>100</v>
      </c>
      <c r="E12" s="32"/>
      <c r="F12" s="39"/>
      <c r="G12" s="33" t="str">
        <f t="shared" si="42"/>
        <v/>
      </c>
      <c r="H12" s="48"/>
      <c r="I12" s="39"/>
      <c r="J12" s="60" t="str">
        <f t="shared" si="0"/>
        <v/>
      </c>
      <c r="K12" s="32">
        <v>0</v>
      </c>
      <c r="L12" s="39">
        <v>1</v>
      </c>
      <c r="M12" s="33">
        <f t="shared" si="1"/>
        <v>0</v>
      </c>
      <c r="N12" s="48">
        <v>1</v>
      </c>
      <c r="O12" s="39">
        <v>1</v>
      </c>
      <c r="P12" s="60">
        <f t="shared" si="2"/>
        <v>50</v>
      </c>
      <c r="Q12" s="32">
        <v>1</v>
      </c>
      <c r="R12" s="39">
        <v>1</v>
      </c>
      <c r="S12" s="33">
        <f t="shared" si="3"/>
        <v>50</v>
      </c>
      <c r="T12" s="48">
        <v>0</v>
      </c>
      <c r="U12" s="39">
        <v>2</v>
      </c>
      <c r="V12" s="60">
        <f t="shared" si="4"/>
        <v>0</v>
      </c>
      <c r="W12" s="32"/>
      <c r="X12" s="39"/>
      <c r="Y12" s="33" t="str">
        <f t="shared" si="5"/>
        <v/>
      </c>
      <c r="Z12" s="48">
        <v>1</v>
      </c>
      <c r="AA12" s="39">
        <v>0</v>
      </c>
      <c r="AB12" s="60">
        <f t="shared" si="6"/>
        <v>100</v>
      </c>
      <c r="AC12" s="110"/>
      <c r="AD12" s="111"/>
      <c r="AE12" s="101"/>
      <c r="AF12" s="48">
        <v>1</v>
      </c>
      <c r="AG12" s="39">
        <v>0</v>
      </c>
      <c r="AH12" s="60">
        <f t="shared" si="8"/>
        <v>100</v>
      </c>
      <c r="AI12" s="32">
        <v>1</v>
      </c>
      <c r="AJ12" s="39">
        <v>0</v>
      </c>
      <c r="AK12" s="33">
        <f t="shared" si="9"/>
        <v>100</v>
      </c>
      <c r="AL12" s="48"/>
      <c r="AM12" s="39"/>
      <c r="AN12" s="60" t="str">
        <f t="shared" si="10"/>
        <v/>
      </c>
      <c r="AO12" s="32">
        <v>0</v>
      </c>
      <c r="AP12" s="39">
        <v>1</v>
      </c>
      <c r="AQ12" s="33">
        <f t="shared" si="11"/>
        <v>0</v>
      </c>
      <c r="AR12" s="48">
        <v>1</v>
      </c>
      <c r="AS12" s="39">
        <v>0</v>
      </c>
      <c r="AT12" s="60">
        <f t="shared" si="12"/>
        <v>100</v>
      </c>
      <c r="AU12" s="32"/>
      <c r="AV12" s="39"/>
      <c r="AW12" s="33" t="str">
        <f t="shared" si="13"/>
        <v/>
      </c>
      <c r="AX12" s="48">
        <v>0</v>
      </c>
      <c r="AY12" s="39">
        <v>1</v>
      </c>
      <c r="AZ12" s="60">
        <f t="shared" si="14"/>
        <v>0</v>
      </c>
      <c r="BA12" s="32">
        <v>1</v>
      </c>
      <c r="BB12" s="39">
        <v>0</v>
      </c>
      <c r="BC12" s="33">
        <f t="shared" si="15"/>
        <v>100</v>
      </c>
      <c r="BD12" s="48"/>
      <c r="BE12" s="39"/>
      <c r="BF12" s="60" t="str">
        <f t="shared" si="16"/>
        <v/>
      </c>
      <c r="BG12" s="32">
        <v>1</v>
      </c>
      <c r="BH12" s="39">
        <v>0</v>
      </c>
      <c r="BI12" s="33">
        <f t="shared" si="17"/>
        <v>100</v>
      </c>
      <c r="BJ12" s="48"/>
      <c r="BK12" s="39"/>
      <c r="BL12" s="60" t="str">
        <f t="shared" si="18"/>
        <v/>
      </c>
      <c r="BM12" s="32">
        <v>0</v>
      </c>
      <c r="BN12" s="39">
        <v>1</v>
      </c>
      <c r="BO12" s="33">
        <f t="shared" si="19"/>
        <v>0</v>
      </c>
      <c r="BP12" s="48">
        <v>0</v>
      </c>
      <c r="BQ12" s="39">
        <v>1</v>
      </c>
      <c r="BR12" s="60">
        <f t="shared" si="20"/>
        <v>0</v>
      </c>
      <c r="BS12" s="32"/>
      <c r="BT12" s="39"/>
      <c r="BU12" s="33" t="str">
        <f t="shared" si="21"/>
        <v/>
      </c>
      <c r="BV12" s="48"/>
      <c r="BW12" s="39"/>
      <c r="BX12" s="60" t="str">
        <f t="shared" si="22"/>
        <v/>
      </c>
      <c r="BY12" s="32"/>
      <c r="BZ12" s="39"/>
      <c r="CA12" s="33" t="str">
        <f t="shared" si="23"/>
        <v/>
      </c>
      <c r="CB12" s="48"/>
      <c r="CC12" s="39"/>
      <c r="CD12" s="60" t="str">
        <f t="shared" si="24"/>
        <v/>
      </c>
      <c r="CE12" s="32"/>
      <c r="CF12" s="39"/>
      <c r="CG12" s="33" t="str">
        <f t="shared" si="25"/>
        <v/>
      </c>
      <c r="CH12" s="48"/>
      <c r="CI12" s="39"/>
      <c r="CJ12" s="60" t="str">
        <f t="shared" si="26"/>
        <v/>
      </c>
      <c r="CK12" s="32"/>
      <c r="CL12" s="39"/>
      <c r="CM12" s="33" t="str">
        <f t="shared" si="27"/>
        <v/>
      </c>
      <c r="CN12" s="48"/>
      <c r="CO12" s="39"/>
      <c r="CP12" s="60" t="str">
        <f t="shared" si="28"/>
        <v/>
      </c>
      <c r="CQ12" s="32"/>
      <c r="CR12" s="39"/>
      <c r="CS12" s="33" t="str">
        <f t="shared" si="29"/>
        <v/>
      </c>
      <c r="CT12" s="48"/>
      <c r="CU12" s="39"/>
      <c r="CV12" s="60" t="str">
        <f t="shared" si="30"/>
        <v/>
      </c>
      <c r="CW12" s="32"/>
      <c r="CX12" s="39"/>
      <c r="CY12" s="33" t="str">
        <f t="shared" si="31"/>
        <v/>
      </c>
      <c r="CZ12" s="32"/>
      <c r="DA12" s="39"/>
      <c r="DB12" s="33" t="str">
        <f t="shared" si="32"/>
        <v/>
      </c>
      <c r="DC12" s="32"/>
      <c r="DD12" s="39"/>
      <c r="DE12" s="33" t="str">
        <f t="shared" si="33"/>
        <v/>
      </c>
      <c r="DF12" s="32"/>
      <c r="DG12" s="39"/>
      <c r="DH12" s="33" t="str">
        <f t="shared" si="34"/>
        <v/>
      </c>
      <c r="DI12" s="32"/>
      <c r="DJ12" s="39"/>
      <c r="DK12" s="33" t="str">
        <f t="shared" si="35"/>
        <v/>
      </c>
      <c r="DL12" s="32"/>
      <c r="DM12" s="39"/>
      <c r="DN12" s="33" t="str">
        <f t="shared" si="36"/>
        <v/>
      </c>
      <c r="DO12" s="48"/>
      <c r="DP12" s="39"/>
      <c r="DQ12" s="33" t="str">
        <f t="shared" si="37"/>
        <v/>
      </c>
      <c r="DR12" s="123">
        <f t="shared" si="39"/>
        <v>9</v>
      </c>
      <c r="DS12" s="106">
        <f t="shared" si="39"/>
        <v>9</v>
      </c>
      <c r="DT12" s="127">
        <f t="shared" si="40"/>
        <v>18</v>
      </c>
      <c r="DU12" s="129">
        <f t="shared" si="41"/>
        <v>50</v>
      </c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</row>
    <row r="13" spans="1:273" s="42" customFormat="1" ht="15" customHeight="1" thickTop="1" thickBot="1">
      <c r="A13" s="89" t="s">
        <v>53</v>
      </c>
      <c r="B13" s="66">
        <v>1</v>
      </c>
      <c r="C13" s="55">
        <v>0</v>
      </c>
      <c r="D13" s="59">
        <f t="shared" si="38"/>
        <v>100</v>
      </c>
      <c r="E13" s="40">
        <v>0</v>
      </c>
      <c r="F13" s="55">
        <v>1</v>
      </c>
      <c r="G13" s="41">
        <f t="shared" si="42"/>
        <v>0</v>
      </c>
      <c r="H13" s="49"/>
      <c r="I13" s="55"/>
      <c r="J13" s="59" t="str">
        <f t="shared" si="0"/>
        <v/>
      </c>
      <c r="K13" s="40">
        <v>0</v>
      </c>
      <c r="L13" s="55">
        <v>2</v>
      </c>
      <c r="M13" s="41">
        <f t="shared" si="1"/>
        <v>0</v>
      </c>
      <c r="N13" s="49">
        <v>1</v>
      </c>
      <c r="O13" s="55">
        <v>0</v>
      </c>
      <c r="P13" s="59">
        <f t="shared" si="2"/>
        <v>100</v>
      </c>
      <c r="Q13" s="40">
        <v>1</v>
      </c>
      <c r="R13" s="55">
        <v>0</v>
      </c>
      <c r="S13" s="41">
        <f t="shared" si="3"/>
        <v>100</v>
      </c>
      <c r="T13" s="49"/>
      <c r="U13" s="55"/>
      <c r="V13" s="59" t="str">
        <f t="shared" si="4"/>
        <v/>
      </c>
      <c r="W13" s="40"/>
      <c r="X13" s="55"/>
      <c r="Y13" s="41" t="str">
        <f t="shared" si="5"/>
        <v/>
      </c>
      <c r="Z13" s="49"/>
      <c r="AA13" s="55"/>
      <c r="AB13" s="59" t="str">
        <f t="shared" si="6"/>
        <v/>
      </c>
      <c r="AC13" s="40">
        <v>0</v>
      </c>
      <c r="AD13" s="55">
        <v>1</v>
      </c>
      <c r="AE13" s="41">
        <f t="shared" si="7"/>
        <v>0</v>
      </c>
      <c r="AF13" s="56"/>
      <c r="AG13" s="100"/>
      <c r="AH13" s="102"/>
      <c r="AI13" s="40"/>
      <c r="AJ13" s="55"/>
      <c r="AK13" s="41" t="str">
        <f t="shared" si="9"/>
        <v/>
      </c>
      <c r="AL13" s="49">
        <v>1</v>
      </c>
      <c r="AM13" s="55">
        <v>0</v>
      </c>
      <c r="AN13" s="59">
        <f t="shared" si="10"/>
        <v>100</v>
      </c>
      <c r="AO13" s="40">
        <v>1</v>
      </c>
      <c r="AP13" s="55">
        <v>1</v>
      </c>
      <c r="AQ13" s="41">
        <f t="shared" si="11"/>
        <v>50</v>
      </c>
      <c r="AR13" s="49"/>
      <c r="AS13" s="55"/>
      <c r="AT13" s="59" t="str">
        <f t="shared" si="12"/>
        <v/>
      </c>
      <c r="AU13" s="40">
        <v>0</v>
      </c>
      <c r="AV13" s="55">
        <v>1</v>
      </c>
      <c r="AW13" s="41">
        <f t="shared" si="13"/>
        <v>0</v>
      </c>
      <c r="AX13" s="49"/>
      <c r="AY13" s="55"/>
      <c r="AZ13" s="59" t="str">
        <f t="shared" si="14"/>
        <v/>
      </c>
      <c r="BA13" s="40"/>
      <c r="BB13" s="55"/>
      <c r="BC13" s="41" t="str">
        <f t="shared" si="15"/>
        <v/>
      </c>
      <c r="BD13" s="49"/>
      <c r="BE13" s="55"/>
      <c r="BF13" s="59" t="str">
        <f t="shared" si="16"/>
        <v/>
      </c>
      <c r="BG13" s="40"/>
      <c r="BH13" s="55"/>
      <c r="BI13" s="41" t="str">
        <f t="shared" si="17"/>
        <v/>
      </c>
      <c r="BJ13" s="49"/>
      <c r="BK13" s="55"/>
      <c r="BL13" s="59" t="str">
        <f t="shared" si="18"/>
        <v/>
      </c>
      <c r="BM13" s="40">
        <v>1</v>
      </c>
      <c r="BN13" s="55">
        <v>1</v>
      </c>
      <c r="BO13" s="41">
        <f t="shared" si="19"/>
        <v>50</v>
      </c>
      <c r="BP13" s="49">
        <v>1</v>
      </c>
      <c r="BQ13" s="55">
        <v>0</v>
      </c>
      <c r="BR13" s="59">
        <f t="shared" si="20"/>
        <v>100</v>
      </c>
      <c r="BS13" s="40"/>
      <c r="BT13" s="55"/>
      <c r="BU13" s="41" t="str">
        <f t="shared" si="21"/>
        <v/>
      </c>
      <c r="BV13" s="49">
        <v>1</v>
      </c>
      <c r="BW13" s="55">
        <v>0</v>
      </c>
      <c r="BX13" s="59">
        <f t="shared" si="22"/>
        <v>100</v>
      </c>
      <c r="BY13" s="40"/>
      <c r="BZ13" s="55"/>
      <c r="CA13" s="41" t="str">
        <f t="shared" si="23"/>
        <v/>
      </c>
      <c r="CB13" s="49"/>
      <c r="CC13" s="55"/>
      <c r="CD13" s="59" t="str">
        <f t="shared" si="24"/>
        <v/>
      </c>
      <c r="CE13" s="40"/>
      <c r="CF13" s="55"/>
      <c r="CG13" s="41" t="str">
        <f t="shared" si="25"/>
        <v/>
      </c>
      <c r="CH13" s="49"/>
      <c r="CI13" s="55"/>
      <c r="CJ13" s="59" t="str">
        <f t="shared" si="26"/>
        <v/>
      </c>
      <c r="CK13" s="40"/>
      <c r="CL13" s="55"/>
      <c r="CM13" s="41" t="str">
        <f t="shared" si="27"/>
        <v/>
      </c>
      <c r="CN13" s="49"/>
      <c r="CO13" s="55"/>
      <c r="CP13" s="59" t="str">
        <f t="shared" si="28"/>
        <v/>
      </c>
      <c r="CQ13" s="40"/>
      <c r="CR13" s="55"/>
      <c r="CS13" s="41" t="str">
        <f t="shared" si="29"/>
        <v/>
      </c>
      <c r="CT13" s="49"/>
      <c r="CU13" s="55"/>
      <c r="CV13" s="59" t="str">
        <f t="shared" si="30"/>
        <v/>
      </c>
      <c r="CW13" s="40"/>
      <c r="CX13" s="55"/>
      <c r="CY13" s="41" t="str">
        <f t="shared" si="31"/>
        <v/>
      </c>
      <c r="CZ13" s="40"/>
      <c r="DA13" s="55"/>
      <c r="DB13" s="41" t="str">
        <f t="shared" si="32"/>
        <v/>
      </c>
      <c r="DC13" s="40"/>
      <c r="DD13" s="55"/>
      <c r="DE13" s="41" t="str">
        <f t="shared" si="33"/>
        <v/>
      </c>
      <c r="DF13" s="40"/>
      <c r="DG13" s="55"/>
      <c r="DH13" s="41" t="str">
        <f t="shared" si="34"/>
        <v/>
      </c>
      <c r="DI13" s="40"/>
      <c r="DJ13" s="55"/>
      <c r="DK13" s="41" t="str">
        <f t="shared" si="35"/>
        <v/>
      </c>
      <c r="DL13" s="40"/>
      <c r="DM13" s="55"/>
      <c r="DN13" s="41" t="str">
        <f t="shared" si="36"/>
        <v/>
      </c>
      <c r="DO13" s="49"/>
      <c r="DP13" s="55"/>
      <c r="DQ13" s="41" t="str">
        <f t="shared" si="37"/>
        <v/>
      </c>
      <c r="DR13" s="122">
        <f t="shared" si="39"/>
        <v>8</v>
      </c>
      <c r="DS13" s="83">
        <f t="shared" si="39"/>
        <v>7</v>
      </c>
      <c r="DT13" s="126">
        <f t="shared" si="40"/>
        <v>15</v>
      </c>
      <c r="DU13" s="130">
        <f t="shared" si="41"/>
        <v>53.333333333333336</v>
      </c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</row>
    <row r="14" spans="1:273" s="35" customFormat="1" ht="15" customHeight="1" thickTop="1" thickBot="1">
      <c r="A14" s="85" t="s">
        <v>15</v>
      </c>
      <c r="B14" s="68">
        <v>0</v>
      </c>
      <c r="C14" s="39">
        <v>1</v>
      </c>
      <c r="D14" s="60">
        <f t="shared" si="38"/>
        <v>0</v>
      </c>
      <c r="E14" s="32"/>
      <c r="F14" s="39"/>
      <c r="G14" s="33" t="str">
        <f t="shared" si="42"/>
        <v/>
      </c>
      <c r="H14" s="48"/>
      <c r="I14" s="39"/>
      <c r="J14" s="60" t="str">
        <f t="shared" si="0"/>
        <v/>
      </c>
      <c r="K14" s="32">
        <v>1</v>
      </c>
      <c r="L14" s="39">
        <v>0</v>
      </c>
      <c r="M14" s="33">
        <f t="shared" si="1"/>
        <v>100</v>
      </c>
      <c r="N14" s="48">
        <v>1</v>
      </c>
      <c r="O14" s="39">
        <v>0</v>
      </c>
      <c r="P14" s="60">
        <f t="shared" si="2"/>
        <v>100</v>
      </c>
      <c r="Q14" s="32">
        <v>0</v>
      </c>
      <c r="R14" s="39">
        <v>1</v>
      </c>
      <c r="S14" s="33">
        <f t="shared" si="3"/>
        <v>0</v>
      </c>
      <c r="T14" s="48">
        <v>0</v>
      </c>
      <c r="U14" s="39">
        <v>1</v>
      </c>
      <c r="V14" s="60">
        <f t="shared" si="4"/>
        <v>0</v>
      </c>
      <c r="W14" s="32"/>
      <c r="X14" s="39"/>
      <c r="Y14" s="33" t="str">
        <f t="shared" si="5"/>
        <v/>
      </c>
      <c r="Z14" s="48">
        <v>1</v>
      </c>
      <c r="AA14" s="39">
        <v>0</v>
      </c>
      <c r="AB14" s="60">
        <f t="shared" si="6"/>
        <v>100</v>
      </c>
      <c r="AC14" s="32">
        <v>0</v>
      </c>
      <c r="AD14" s="39">
        <v>1</v>
      </c>
      <c r="AE14" s="33">
        <f t="shared" si="7"/>
        <v>0</v>
      </c>
      <c r="AF14" s="48"/>
      <c r="AG14" s="39"/>
      <c r="AH14" s="60" t="str">
        <f t="shared" si="8"/>
        <v/>
      </c>
      <c r="AI14" s="110"/>
      <c r="AJ14" s="111"/>
      <c r="AK14" s="101"/>
      <c r="AL14" s="48"/>
      <c r="AM14" s="39"/>
      <c r="AN14" s="60" t="str">
        <f t="shared" si="10"/>
        <v/>
      </c>
      <c r="AO14" s="32">
        <v>0</v>
      </c>
      <c r="AP14" s="39">
        <v>1</v>
      </c>
      <c r="AQ14" s="33">
        <f t="shared" si="11"/>
        <v>0</v>
      </c>
      <c r="AR14" s="48">
        <v>2</v>
      </c>
      <c r="AS14" s="39">
        <v>0</v>
      </c>
      <c r="AT14" s="60">
        <f t="shared" si="12"/>
        <v>100</v>
      </c>
      <c r="AU14" s="32"/>
      <c r="AV14" s="39"/>
      <c r="AW14" s="33" t="str">
        <f t="shared" si="13"/>
        <v/>
      </c>
      <c r="AX14" s="48"/>
      <c r="AY14" s="39"/>
      <c r="AZ14" s="60" t="str">
        <f t="shared" si="14"/>
        <v/>
      </c>
      <c r="BA14" s="32"/>
      <c r="BB14" s="39"/>
      <c r="BC14" s="33" t="str">
        <f t="shared" si="15"/>
        <v/>
      </c>
      <c r="BD14" s="48"/>
      <c r="BE14" s="39"/>
      <c r="BF14" s="60" t="str">
        <f t="shared" si="16"/>
        <v/>
      </c>
      <c r="BG14" s="32"/>
      <c r="BH14" s="39"/>
      <c r="BI14" s="33" t="str">
        <f t="shared" si="17"/>
        <v/>
      </c>
      <c r="BJ14" s="48"/>
      <c r="BK14" s="39"/>
      <c r="BL14" s="60" t="str">
        <f t="shared" si="18"/>
        <v/>
      </c>
      <c r="BM14" s="32"/>
      <c r="BN14" s="39"/>
      <c r="BO14" s="33" t="str">
        <f t="shared" si="19"/>
        <v/>
      </c>
      <c r="BP14" s="48"/>
      <c r="BQ14" s="39"/>
      <c r="BR14" s="60" t="str">
        <f t="shared" si="20"/>
        <v/>
      </c>
      <c r="BS14" s="32"/>
      <c r="BT14" s="39"/>
      <c r="BU14" s="33" t="str">
        <f t="shared" si="21"/>
        <v/>
      </c>
      <c r="BV14" s="48"/>
      <c r="BW14" s="39"/>
      <c r="BX14" s="60" t="str">
        <f t="shared" si="22"/>
        <v/>
      </c>
      <c r="BY14" s="32"/>
      <c r="BZ14" s="39"/>
      <c r="CA14" s="33" t="str">
        <f t="shared" si="23"/>
        <v/>
      </c>
      <c r="CB14" s="48"/>
      <c r="CC14" s="39"/>
      <c r="CD14" s="60" t="str">
        <f t="shared" si="24"/>
        <v/>
      </c>
      <c r="CE14" s="32"/>
      <c r="CF14" s="39"/>
      <c r="CG14" s="33" t="str">
        <f t="shared" si="25"/>
        <v/>
      </c>
      <c r="CH14" s="48"/>
      <c r="CI14" s="39"/>
      <c r="CJ14" s="60" t="str">
        <f t="shared" si="26"/>
        <v/>
      </c>
      <c r="CK14" s="32"/>
      <c r="CL14" s="39"/>
      <c r="CM14" s="33" t="str">
        <f t="shared" si="27"/>
        <v/>
      </c>
      <c r="CN14" s="48"/>
      <c r="CO14" s="39"/>
      <c r="CP14" s="60" t="str">
        <f t="shared" si="28"/>
        <v/>
      </c>
      <c r="CQ14" s="32"/>
      <c r="CR14" s="39"/>
      <c r="CS14" s="33" t="str">
        <f t="shared" si="29"/>
        <v/>
      </c>
      <c r="CT14" s="48"/>
      <c r="CU14" s="39"/>
      <c r="CV14" s="60" t="str">
        <f t="shared" si="30"/>
        <v/>
      </c>
      <c r="CW14" s="32"/>
      <c r="CX14" s="39"/>
      <c r="CY14" s="33" t="str">
        <f t="shared" si="31"/>
        <v/>
      </c>
      <c r="CZ14" s="32"/>
      <c r="DA14" s="39"/>
      <c r="DB14" s="33" t="str">
        <f t="shared" si="32"/>
        <v/>
      </c>
      <c r="DC14" s="32"/>
      <c r="DD14" s="39"/>
      <c r="DE14" s="33" t="str">
        <f t="shared" si="33"/>
        <v/>
      </c>
      <c r="DF14" s="32"/>
      <c r="DG14" s="39"/>
      <c r="DH14" s="33" t="str">
        <f t="shared" si="34"/>
        <v/>
      </c>
      <c r="DI14" s="32"/>
      <c r="DJ14" s="39"/>
      <c r="DK14" s="33" t="str">
        <f t="shared" si="35"/>
        <v/>
      </c>
      <c r="DL14" s="32"/>
      <c r="DM14" s="39"/>
      <c r="DN14" s="33" t="str">
        <f t="shared" si="36"/>
        <v/>
      </c>
      <c r="DO14" s="48"/>
      <c r="DP14" s="39"/>
      <c r="DQ14" s="33" t="str">
        <f t="shared" si="37"/>
        <v/>
      </c>
      <c r="DR14" s="123">
        <f t="shared" si="39"/>
        <v>5</v>
      </c>
      <c r="DS14" s="106">
        <f t="shared" si="39"/>
        <v>5</v>
      </c>
      <c r="DT14" s="127">
        <f t="shared" si="40"/>
        <v>10</v>
      </c>
      <c r="DU14" s="129">
        <f t="shared" si="41"/>
        <v>50</v>
      </c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</row>
    <row r="15" spans="1:273" s="42" customFormat="1" ht="15" customHeight="1" thickTop="1" thickBot="1">
      <c r="A15" s="89" t="s">
        <v>69</v>
      </c>
      <c r="B15" s="66"/>
      <c r="C15" s="55"/>
      <c r="D15" s="59" t="str">
        <f t="shared" si="38"/>
        <v/>
      </c>
      <c r="E15" s="40">
        <v>1</v>
      </c>
      <c r="F15" s="55">
        <v>0</v>
      </c>
      <c r="G15" s="41">
        <f t="shared" si="42"/>
        <v>100</v>
      </c>
      <c r="H15" s="49"/>
      <c r="I15" s="55"/>
      <c r="J15" s="59" t="str">
        <f t="shared" si="0"/>
        <v/>
      </c>
      <c r="K15" s="40"/>
      <c r="L15" s="55"/>
      <c r="M15" s="41" t="str">
        <f t="shared" si="1"/>
        <v/>
      </c>
      <c r="N15" s="49"/>
      <c r="O15" s="55"/>
      <c r="P15" s="59" t="str">
        <f t="shared" si="2"/>
        <v/>
      </c>
      <c r="Q15" s="40"/>
      <c r="R15" s="55"/>
      <c r="S15" s="41" t="str">
        <f t="shared" si="3"/>
        <v/>
      </c>
      <c r="T15" s="49"/>
      <c r="U15" s="55"/>
      <c r="V15" s="59" t="str">
        <f t="shared" si="4"/>
        <v/>
      </c>
      <c r="W15" s="40"/>
      <c r="X15" s="55"/>
      <c r="Y15" s="41" t="str">
        <f t="shared" si="5"/>
        <v/>
      </c>
      <c r="Z15" s="49"/>
      <c r="AA15" s="55"/>
      <c r="AB15" s="59" t="str">
        <f t="shared" si="6"/>
        <v/>
      </c>
      <c r="AC15" s="40"/>
      <c r="AD15" s="55"/>
      <c r="AE15" s="41" t="str">
        <f t="shared" si="7"/>
        <v/>
      </c>
      <c r="AF15" s="49">
        <v>0</v>
      </c>
      <c r="AG15" s="55">
        <v>1</v>
      </c>
      <c r="AH15" s="59">
        <f t="shared" si="8"/>
        <v>0</v>
      </c>
      <c r="AI15" s="40"/>
      <c r="AJ15" s="55"/>
      <c r="AK15" s="41" t="str">
        <f t="shared" si="9"/>
        <v/>
      </c>
      <c r="AL15" s="56"/>
      <c r="AM15" s="100"/>
      <c r="AN15" s="102"/>
      <c r="AO15" s="40"/>
      <c r="AP15" s="55"/>
      <c r="AQ15" s="41" t="str">
        <f t="shared" si="11"/>
        <v/>
      </c>
      <c r="AR15" s="49"/>
      <c r="AS15" s="55"/>
      <c r="AT15" s="59" t="str">
        <f t="shared" si="12"/>
        <v/>
      </c>
      <c r="AU15" s="40">
        <v>0</v>
      </c>
      <c r="AV15" s="55">
        <v>1</v>
      </c>
      <c r="AW15" s="41">
        <f t="shared" si="13"/>
        <v>0</v>
      </c>
      <c r="AX15" s="49"/>
      <c r="AY15" s="55"/>
      <c r="AZ15" s="59" t="str">
        <f t="shared" si="14"/>
        <v/>
      </c>
      <c r="BA15" s="40"/>
      <c r="BB15" s="55"/>
      <c r="BC15" s="41" t="str">
        <f t="shared" si="15"/>
        <v/>
      </c>
      <c r="BD15" s="49"/>
      <c r="BE15" s="55"/>
      <c r="BF15" s="59" t="str">
        <f t="shared" si="16"/>
        <v/>
      </c>
      <c r="BG15" s="40"/>
      <c r="BH15" s="55"/>
      <c r="BI15" s="41" t="str">
        <f t="shared" si="17"/>
        <v/>
      </c>
      <c r="BJ15" s="49"/>
      <c r="BK15" s="55"/>
      <c r="BL15" s="59" t="str">
        <f t="shared" si="18"/>
        <v/>
      </c>
      <c r="BM15" s="40"/>
      <c r="BN15" s="55"/>
      <c r="BO15" s="41" t="str">
        <f t="shared" si="19"/>
        <v/>
      </c>
      <c r="BP15" s="49"/>
      <c r="BQ15" s="55"/>
      <c r="BR15" s="59" t="str">
        <f t="shared" si="20"/>
        <v/>
      </c>
      <c r="BS15" s="40"/>
      <c r="BT15" s="55"/>
      <c r="BU15" s="41" t="str">
        <f t="shared" si="21"/>
        <v/>
      </c>
      <c r="BV15" s="49"/>
      <c r="BW15" s="55"/>
      <c r="BX15" s="59" t="str">
        <f t="shared" si="22"/>
        <v/>
      </c>
      <c r="BY15" s="40"/>
      <c r="BZ15" s="55"/>
      <c r="CA15" s="41" t="str">
        <f t="shared" si="23"/>
        <v/>
      </c>
      <c r="CB15" s="49"/>
      <c r="CC15" s="55"/>
      <c r="CD15" s="59" t="str">
        <f t="shared" si="24"/>
        <v/>
      </c>
      <c r="CE15" s="40"/>
      <c r="CF15" s="55"/>
      <c r="CG15" s="41" t="str">
        <f t="shared" si="25"/>
        <v/>
      </c>
      <c r="CH15" s="49"/>
      <c r="CI15" s="55"/>
      <c r="CJ15" s="59" t="str">
        <f t="shared" si="26"/>
        <v/>
      </c>
      <c r="CK15" s="40"/>
      <c r="CL15" s="55"/>
      <c r="CM15" s="41" t="str">
        <f t="shared" si="27"/>
        <v/>
      </c>
      <c r="CN15" s="49"/>
      <c r="CO15" s="55"/>
      <c r="CP15" s="59" t="str">
        <f t="shared" si="28"/>
        <v/>
      </c>
      <c r="CQ15" s="40"/>
      <c r="CR15" s="55"/>
      <c r="CS15" s="41" t="str">
        <f t="shared" si="29"/>
        <v/>
      </c>
      <c r="CT15" s="49"/>
      <c r="CU15" s="55"/>
      <c r="CV15" s="59" t="str">
        <f t="shared" si="30"/>
        <v/>
      </c>
      <c r="CW15" s="40"/>
      <c r="CX15" s="55"/>
      <c r="CY15" s="41" t="str">
        <f t="shared" si="31"/>
        <v/>
      </c>
      <c r="CZ15" s="40"/>
      <c r="DA15" s="55"/>
      <c r="DB15" s="41" t="str">
        <f t="shared" si="32"/>
        <v/>
      </c>
      <c r="DC15" s="40"/>
      <c r="DD15" s="55"/>
      <c r="DE15" s="41" t="str">
        <f t="shared" si="33"/>
        <v/>
      </c>
      <c r="DF15" s="40"/>
      <c r="DG15" s="55"/>
      <c r="DH15" s="41" t="str">
        <f t="shared" si="34"/>
        <v/>
      </c>
      <c r="DI15" s="40"/>
      <c r="DJ15" s="55"/>
      <c r="DK15" s="41" t="str">
        <f t="shared" si="35"/>
        <v/>
      </c>
      <c r="DL15" s="40"/>
      <c r="DM15" s="55"/>
      <c r="DN15" s="41" t="str">
        <f t="shared" si="36"/>
        <v/>
      </c>
      <c r="DO15" s="49"/>
      <c r="DP15" s="55"/>
      <c r="DQ15" s="41" t="str">
        <f t="shared" si="37"/>
        <v/>
      </c>
      <c r="DR15" s="122">
        <f t="shared" si="39"/>
        <v>1</v>
      </c>
      <c r="DS15" s="83">
        <f t="shared" si="39"/>
        <v>2</v>
      </c>
      <c r="DT15" s="126">
        <f t="shared" si="40"/>
        <v>3</v>
      </c>
      <c r="DU15" s="130">
        <f t="shared" si="41"/>
        <v>33.333333333333329</v>
      </c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</row>
    <row r="16" spans="1:273" s="35" customFormat="1" ht="15" customHeight="1" thickTop="1" thickBot="1">
      <c r="A16" s="90" t="s">
        <v>68</v>
      </c>
      <c r="B16" s="65">
        <v>2</v>
      </c>
      <c r="C16" s="39">
        <v>0</v>
      </c>
      <c r="D16" s="60">
        <f t="shared" si="38"/>
        <v>100</v>
      </c>
      <c r="E16" s="32">
        <v>2</v>
      </c>
      <c r="F16" s="39">
        <v>0</v>
      </c>
      <c r="G16" s="33">
        <f t="shared" si="42"/>
        <v>100</v>
      </c>
      <c r="H16" s="48">
        <v>0</v>
      </c>
      <c r="I16" s="39">
        <v>1</v>
      </c>
      <c r="J16" s="60">
        <f t="shared" si="0"/>
        <v>0</v>
      </c>
      <c r="K16" s="32">
        <v>0</v>
      </c>
      <c r="L16" s="39">
        <v>1</v>
      </c>
      <c r="M16" s="33">
        <f t="shared" si="1"/>
        <v>0</v>
      </c>
      <c r="N16" s="48">
        <v>2</v>
      </c>
      <c r="O16" s="39">
        <v>0</v>
      </c>
      <c r="P16" s="60">
        <f t="shared" si="2"/>
        <v>100</v>
      </c>
      <c r="Q16" s="32">
        <v>2</v>
      </c>
      <c r="R16" s="39">
        <v>0</v>
      </c>
      <c r="S16" s="33">
        <f t="shared" si="3"/>
        <v>100</v>
      </c>
      <c r="T16" s="48">
        <v>2</v>
      </c>
      <c r="U16" s="39">
        <v>0</v>
      </c>
      <c r="V16" s="60">
        <f t="shared" si="4"/>
        <v>100</v>
      </c>
      <c r="W16" s="32">
        <v>2</v>
      </c>
      <c r="X16" s="39">
        <v>1</v>
      </c>
      <c r="Y16" s="33">
        <f t="shared" si="5"/>
        <v>66.666666666666657</v>
      </c>
      <c r="Z16" s="48"/>
      <c r="AA16" s="39"/>
      <c r="AB16" s="60" t="str">
        <f t="shared" si="6"/>
        <v/>
      </c>
      <c r="AC16" s="32">
        <v>1</v>
      </c>
      <c r="AD16" s="39">
        <v>0</v>
      </c>
      <c r="AE16" s="33">
        <f t="shared" si="7"/>
        <v>100</v>
      </c>
      <c r="AF16" s="48">
        <v>1</v>
      </c>
      <c r="AG16" s="39">
        <v>1</v>
      </c>
      <c r="AH16" s="60">
        <f t="shared" si="8"/>
        <v>50</v>
      </c>
      <c r="AI16" s="32">
        <v>1</v>
      </c>
      <c r="AJ16" s="39">
        <v>0</v>
      </c>
      <c r="AK16" s="33">
        <f t="shared" si="9"/>
        <v>100</v>
      </c>
      <c r="AL16" s="48"/>
      <c r="AM16" s="39"/>
      <c r="AN16" s="60" t="str">
        <f t="shared" si="10"/>
        <v/>
      </c>
      <c r="AO16" s="110"/>
      <c r="AP16" s="111"/>
      <c r="AQ16" s="101"/>
      <c r="AR16" s="48">
        <v>2</v>
      </c>
      <c r="AS16" s="39">
        <v>0</v>
      </c>
      <c r="AT16" s="60">
        <f t="shared" si="12"/>
        <v>100</v>
      </c>
      <c r="AU16" s="32">
        <v>1</v>
      </c>
      <c r="AV16" s="39">
        <v>1</v>
      </c>
      <c r="AW16" s="33">
        <f t="shared" si="13"/>
        <v>50</v>
      </c>
      <c r="AX16" s="48">
        <v>2</v>
      </c>
      <c r="AY16" s="39">
        <v>0</v>
      </c>
      <c r="AZ16" s="60">
        <f t="shared" si="14"/>
        <v>100</v>
      </c>
      <c r="BA16" s="32"/>
      <c r="BB16" s="39"/>
      <c r="BC16" s="33" t="str">
        <f t="shared" si="15"/>
        <v/>
      </c>
      <c r="BD16" s="48"/>
      <c r="BE16" s="39"/>
      <c r="BF16" s="60" t="str">
        <f t="shared" si="16"/>
        <v/>
      </c>
      <c r="BG16" s="32">
        <v>1</v>
      </c>
      <c r="BH16" s="39">
        <v>1</v>
      </c>
      <c r="BI16" s="33">
        <f t="shared" si="17"/>
        <v>50</v>
      </c>
      <c r="BJ16" s="48"/>
      <c r="BK16" s="39"/>
      <c r="BL16" s="60" t="str">
        <f t="shared" si="18"/>
        <v/>
      </c>
      <c r="BM16" s="32">
        <v>1</v>
      </c>
      <c r="BN16" s="39">
        <v>0</v>
      </c>
      <c r="BO16" s="33">
        <f t="shared" si="19"/>
        <v>100</v>
      </c>
      <c r="BP16" s="48">
        <v>1</v>
      </c>
      <c r="BQ16" s="39">
        <v>0</v>
      </c>
      <c r="BR16" s="60">
        <f t="shared" si="20"/>
        <v>100</v>
      </c>
      <c r="BS16" s="32">
        <v>0</v>
      </c>
      <c r="BT16" s="39">
        <v>1</v>
      </c>
      <c r="BU16" s="33">
        <f t="shared" si="21"/>
        <v>0</v>
      </c>
      <c r="BV16" s="48"/>
      <c r="BW16" s="39"/>
      <c r="BX16" s="60" t="str">
        <f t="shared" si="22"/>
        <v/>
      </c>
      <c r="BY16" s="32"/>
      <c r="BZ16" s="39"/>
      <c r="CA16" s="33" t="str">
        <f t="shared" si="23"/>
        <v/>
      </c>
      <c r="CB16" s="48"/>
      <c r="CC16" s="39"/>
      <c r="CD16" s="60" t="str">
        <f t="shared" si="24"/>
        <v/>
      </c>
      <c r="CE16" s="32"/>
      <c r="CF16" s="39"/>
      <c r="CG16" s="33" t="str">
        <f t="shared" si="25"/>
        <v/>
      </c>
      <c r="CH16" s="48"/>
      <c r="CI16" s="39"/>
      <c r="CJ16" s="60" t="str">
        <f t="shared" si="26"/>
        <v/>
      </c>
      <c r="CK16" s="32"/>
      <c r="CL16" s="39"/>
      <c r="CM16" s="33" t="str">
        <f t="shared" si="27"/>
        <v/>
      </c>
      <c r="CN16" s="48"/>
      <c r="CO16" s="39"/>
      <c r="CP16" s="60" t="str">
        <f t="shared" si="28"/>
        <v/>
      </c>
      <c r="CQ16" s="32"/>
      <c r="CR16" s="39"/>
      <c r="CS16" s="33" t="str">
        <f t="shared" si="29"/>
        <v/>
      </c>
      <c r="CT16" s="48"/>
      <c r="CU16" s="39"/>
      <c r="CV16" s="60" t="str">
        <f t="shared" si="30"/>
        <v/>
      </c>
      <c r="CW16" s="32"/>
      <c r="CX16" s="39"/>
      <c r="CY16" s="33" t="str">
        <f t="shared" si="31"/>
        <v/>
      </c>
      <c r="CZ16" s="32"/>
      <c r="DA16" s="39"/>
      <c r="DB16" s="33" t="str">
        <f t="shared" si="32"/>
        <v/>
      </c>
      <c r="DC16" s="32"/>
      <c r="DD16" s="39"/>
      <c r="DE16" s="33" t="str">
        <f t="shared" si="33"/>
        <v/>
      </c>
      <c r="DF16" s="32"/>
      <c r="DG16" s="39"/>
      <c r="DH16" s="33" t="str">
        <f t="shared" si="34"/>
        <v/>
      </c>
      <c r="DI16" s="32"/>
      <c r="DJ16" s="39"/>
      <c r="DK16" s="33" t="str">
        <f t="shared" si="35"/>
        <v/>
      </c>
      <c r="DL16" s="32"/>
      <c r="DM16" s="39"/>
      <c r="DN16" s="33" t="str">
        <f t="shared" si="36"/>
        <v/>
      </c>
      <c r="DO16" s="48"/>
      <c r="DP16" s="39"/>
      <c r="DQ16" s="33" t="str">
        <f t="shared" si="37"/>
        <v/>
      </c>
      <c r="DR16" s="123">
        <f t="shared" si="39"/>
        <v>23</v>
      </c>
      <c r="DS16" s="106">
        <f t="shared" si="39"/>
        <v>7</v>
      </c>
      <c r="DT16" s="127">
        <f t="shared" si="40"/>
        <v>30</v>
      </c>
      <c r="DU16" s="129">
        <f t="shared" si="41"/>
        <v>76.666666666666671</v>
      </c>
    </row>
    <row r="17" spans="1:273" s="42" customFormat="1" ht="15" customHeight="1" thickTop="1" thickBot="1">
      <c r="A17" s="89" t="s">
        <v>49</v>
      </c>
      <c r="B17" s="66">
        <v>0</v>
      </c>
      <c r="C17" s="55">
        <v>1</v>
      </c>
      <c r="D17" s="59">
        <f t="shared" si="38"/>
        <v>0</v>
      </c>
      <c r="E17" s="40"/>
      <c r="F17" s="55"/>
      <c r="G17" s="41" t="str">
        <f t="shared" si="42"/>
        <v/>
      </c>
      <c r="H17" s="49"/>
      <c r="I17" s="55"/>
      <c r="J17" s="59" t="str">
        <f t="shared" si="0"/>
        <v/>
      </c>
      <c r="K17" s="40">
        <v>0</v>
      </c>
      <c r="L17" s="55">
        <v>1</v>
      </c>
      <c r="M17" s="41">
        <f t="shared" si="1"/>
        <v>0</v>
      </c>
      <c r="N17" s="49">
        <v>1</v>
      </c>
      <c r="O17" s="55">
        <v>2</v>
      </c>
      <c r="P17" s="59">
        <f t="shared" si="2"/>
        <v>33.333333333333329</v>
      </c>
      <c r="Q17" s="40">
        <v>0</v>
      </c>
      <c r="R17" s="55">
        <v>1</v>
      </c>
      <c r="S17" s="41">
        <f t="shared" si="3"/>
        <v>0</v>
      </c>
      <c r="T17" s="49"/>
      <c r="U17" s="55"/>
      <c r="V17" s="59" t="str">
        <f t="shared" si="4"/>
        <v/>
      </c>
      <c r="W17" s="40">
        <v>1</v>
      </c>
      <c r="X17" s="55">
        <v>1</v>
      </c>
      <c r="Y17" s="41">
        <f t="shared" si="5"/>
        <v>50</v>
      </c>
      <c r="Z17" s="49"/>
      <c r="AA17" s="55"/>
      <c r="AB17" s="59" t="str">
        <f t="shared" si="6"/>
        <v/>
      </c>
      <c r="AC17" s="40">
        <v>0</v>
      </c>
      <c r="AD17" s="55">
        <v>1</v>
      </c>
      <c r="AE17" s="41">
        <f t="shared" si="7"/>
        <v>0</v>
      </c>
      <c r="AF17" s="49"/>
      <c r="AG17" s="55"/>
      <c r="AH17" s="59" t="str">
        <f t="shared" si="8"/>
        <v/>
      </c>
      <c r="AI17" s="40">
        <v>0</v>
      </c>
      <c r="AJ17" s="55">
        <v>2</v>
      </c>
      <c r="AK17" s="41">
        <f t="shared" si="9"/>
        <v>0</v>
      </c>
      <c r="AL17" s="49"/>
      <c r="AM17" s="55"/>
      <c r="AN17" s="59" t="str">
        <f t="shared" si="10"/>
        <v/>
      </c>
      <c r="AO17" s="40">
        <v>0</v>
      </c>
      <c r="AP17" s="55">
        <v>2</v>
      </c>
      <c r="AQ17" s="41">
        <f t="shared" si="11"/>
        <v>0</v>
      </c>
      <c r="AR17" s="56"/>
      <c r="AS17" s="100"/>
      <c r="AT17" s="102"/>
      <c r="AU17" s="40"/>
      <c r="AV17" s="55"/>
      <c r="AW17" s="41" t="str">
        <f t="shared" si="13"/>
        <v/>
      </c>
      <c r="AX17" s="49">
        <v>0</v>
      </c>
      <c r="AY17" s="55">
        <v>1</v>
      </c>
      <c r="AZ17" s="59">
        <f t="shared" si="14"/>
        <v>0</v>
      </c>
      <c r="BA17" s="40"/>
      <c r="BB17" s="55"/>
      <c r="BC17" s="41" t="str">
        <f t="shared" si="15"/>
        <v/>
      </c>
      <c r="BD17" s="49"/>
      <c r="BE17" s="55"/>
      <c r="BF17" s="59" t="str">
        <f t="shared" si="16"/>
        <v/>
      </c>
      <c r="BG17" s="40"/>
      <c r="BH17" s="55"/>
      <c r="BI17" s="41" t="str">
        <f t="shared" si="17"/>
        <v/>
      </c>
      <c r="BJ17" s="49"/>
      <c r="BK17" s="55"/>
      <c r="BL17" s="59" t="str">
        <f t="shared" si="18"/>
        <v/>
      </c>
      <c r="BM17" s="40"/>
      <c r="BN17" s="55"/>
      <c r="BO17" s="41" t="str">
        <f t="shared" si="19"/>
        <v/>
      </c>
      <c r="BP17" s="49">
        <v>0</v>
      </c>
      <c r="BQ17" s="55">
        <v>1</v>
      </c>
      <c r="BR17" s="59">
        <f t="shared" si="20"/>
        <v>0</v>
      </c>
      <c r="BS17" s="40"/>
      <c r="BT17" s="55"/>
      <c r="BU17" s="41" t="str">
        <f t="shared" si="21"/>
        <v/>
      </c>
      <c r="BV17" s="49">
        <v>0</v>
      </c>
      <c r="BW17" s="55">
        <v>1</v>
      </c>
      <c r="BX17" s="59">
        <f t="shared" si="22"/>
        <v>0</v>
      </c>
      <c r="BY17" s="40"/>
      <c r="BZ17" s="55"/>
      <c r="CA17" s="41" t="str">
        <f t="shared" si="23"/>
        <v/>
      </c>
      <c r="CB17" s="49"/>
      <c r="CC17" s="55"/>
      <c r="CD17" s="59" t="str">
        <f t="shared" si="24"/>
        <v/>
      </c>
      <c r="CE17" s="40"/>
      <c r="CF17" s="55"/>
      <c r="CG17" s="41" t="str">
        <f t="shared" si="25"/>
        <v/>
      </c>
      <c r="CH17" s="49"/>
      <c r="CI17" s="55"/>
      <c r="CJ17" s="59" t="str">
        <f t="shared" si="26"/>
        <v/>
      </c>
      <c r="CK17" s="40"/>
      <c r="CL17" s="55"/>
      <c r="CM17" s="41" t="str">
        <f t="shared" si="27"/>
        <v/>
      </c>
      <c r="CN17" s="49"/>
      <c r="CO17" s="55"/>
      <c r="CP17" s="59" t="str">
        <f t="shared" si="28"/>
        <v/>
      </c>
      <c r="CQ17" s="40"/>
      <c r="CR17" s="55"/>
      <c r="CS17" s="41" t="str">
        <f t="shared" si="29"/>
        <v/>
      </c>
      <c r="CT17" s="49"/>
      <c r="CU17" s="55"/>
      <c r="CV17" s="59" t="str">
        <f t="shared" si="30"/>
        <v/>
      </c>
      <c r="CW17" s="40"/>
      <c r="CX17" s="55"/>
      <c r="CY17" s="41" t="str">
        <f t="shared" si="31"/>
        <v/>
      </c>
      <c r="CZ17" s="40"/>
      <c r="DA17" s="55"/>
      <c r="DB17" s="41" t="str">
        <f t="shared" si="32"/>
        <v/>
      </c>
      <c r="DC17" s="40"/>
      <c r="DD17" s="55"/>
      <c r="DE17" s="41" t="str">
        <f t="shared" si="33"/>
        <v/>
      </c>
      <c r="DF17" s="40"/>
      <c r="DG17" s="55"/>
      <c r="DH17" s="41" t="str">
        <f t="shared" si="34"/>
        <v/>
      </c>
      <c r="DI17" s="40"/>
      <c r="DJ17" s="55"/>
      <c r="DK17" s="41" t="str">
        <f t="shared" si="35"/>
        <v/>
      </c>
      <c r="DL17" s="40"/>
      <c r="DM17" s="55"/>
      <c r="DN17" s="41" t="str">
        <f t="shared" si="36"/>
        <v/>
      </c>
      <c r="DO17" s="49"/>
      <c r="DP17" s="55"/>
      <c r="DQ17" s="41" t="str">
        <f t="shared" si="37"/>
        <v/>
      </c>
      <c r="DR17" s="122">
        <f t="shared" si="39"/>
        <v>2</v>
      </c>
      <c r="DS17" s="83">
        <f t="shared" si="39"/>
        <v>14</v>
      </c>
      <c r="DT17" s="126">
        <f t="shared" si="40"/>
        <v>16</v>
      </c>
      <c r="DU17" s="130">
        <f t="shared" si="41"/>
        <v>12.5</v>
      </c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</row>
    <row r="18" spans="1:273" s="35" customFormat="1" ht="15" customHeight="1" thickTop="1" thickBot="1">
      <c r="A18" s="85" t="s">
        <v>59</v>
      </c>
      <c r="B18" s="65"/>
      <c r="C18" s="39"/>
      <c r="D18" s="60" t="str">
        <f t="shared" si="38"/>
        <v/>
      </c>
      <c r="E18" s="32">
        <v>0</v>
      </c>
      <c r="F18" s="39">
        <v>2</v>
      </c>
      <c r="G18" s="33">
        <f t="shared" si="42"/>
        <v>0</v>
      </c>
      <c r="H18" s="48"/>
      <c r="I18" s="39"/>
      <c r="J18" s="60" t="str">
        <f t="shared" si="0"/>
        <v/>
      </c>
      <c r="K18" s="32"/>
      <c r="L18" s="39"/>
      <c r="M18" s="33" t="str">
        <f t="shared" si="1"/>
        <v/>
      </c>
      <c r="N18" s="48"/>
      <c r="O18" s="39"/>
      <c r="P18" s="60" t="str">
        <f t="shared" si="2"/>
        <v/>
      </c>
      <c r="Q18" s="32">
        <v>2</v>
      </c>
      <c r="R18" s="39">
        <v>0</v>
      </c>
      <c r="S18" s="33">
        <f t="shared" si="3"/>
        <v>100</v>
      </c>
      <c r="T18" s="48">
        <v>2</v>
      </c>
      <c r="U18" s="39">
        <v>0</v>
      </c>
      <c r="V18" s="60">
        <f t="shared" si="4"/>
        <v>100</v>
      </c>
      <c r="W18" s="32">
        <v>3</v>
      </c>
      <c r="X18" s="39">
        <v>0</v>
      </c>
      <c r="Y18" s="33">
        <f t="shared" si="5"/>
        <v>100</v>
      </c>
      <c r="Z18" s="48"/>
      <c r="AA18" s="39"/>
      <c r="AB18" s="60" t="str">
        <f t="shared" si="6"/>
        <v/>
      </c>
      <c r="AC18" s="32"/>
      <c r="AD18" s="39"/>
      <c r="AE18" s="33" t="str">
        <f t="shared" si="7"/>
        <v/>
      </c>
      <c r="AF18" s="48">
        <v>1</v>
      </c>
      <c r="AG18" s="39">
        <v>0</v>
      </c>
      <c r="AH18" s="60">
        <f t="shared" si="8"/>
        <v>100</v>
      </c>
      <c r="AI18" s="32"/>
      <c r="AJ18" s="39"/>
      <c r="AK18" s="33" t="str">
        <f t="shared" si="9"/>
        <v/>
      </c>
      <c r="AL18" s="48">
        <v>1</v>
      </c>
      <c r="AM18" s="39">
        <v>0</v>
      </c>
      <c r="AN18" s="60">
        <f t="shared" si="10"/>
        <v>100</v>
      </c>
      <c r="AO18" s="32">
        <v>1</v>
      </c>
      <c r="AP18" s="39">
        <v>1</v>
      </c>
      <c r="AQ18" s="33">
        <f t="shared" si="11"/>
        <v>50</v>
      </c>
      <c r="AR18" s="48"/>
      <c r="AS18" s="39"/>
      <c r="AT18" s="60" t="str">
        <f t="shared" si="12"/>
        <v/>
      </c>
      <c r="AU18" s="110"/>
      <c r="AV18" s="111"/>
      <c r="AW18" s="101"/>
      <c r="AX18" s="48"/>
      <c r="AY18" s="39"/>
      <c r="AZ18" s="60" t="str">
        <f t="shared" si="14"/>
        <v/>
      </c>
      <c r="BA18" s="32"/>
      <c r="BB18" s="39"/>
      <c r="BC18" s="33" t="str">
        <f t="shared" si="15"/>
        <v/>
      </c>
      <c r="BD18" s="48"/>
      <c r="BE18" s="39"/>
      <c r="BF18" s="60" t="str">
        <f t="shared" si="16"/>
        <v/>
      </c>
      <c r="BG18" s="32"/>
      <c r="BH18" s="39"/>
      <c r="BI18" s="33" t="str">
        <f t="shared" si="17"/>
        <v/>
      </c>
      <c r="BJ18" s="48">
        <v>1</v>
      </c>
      <c r="BK18" s="39">
        <v>0</v>
      </c>
      <c r="BL18" s="60">
        <f t="shared" si="18"/>
        <v>100</v>
      </c>
      <c r="BM18" s="32"/>
      <c r="BN18" s="39"/>
      <c r="BO18" s="33" t="str">
        <f t="shared" si="19"/>
        <v/>
      </c>
      <c r="BP18" s="48"/>
      <c r="BQ18" s="39"/>
      <c r="BR18" s="60" t="str">
        <f t="shared" si="20"/>
        <v/>
      </c>
      <c r="BS18" s="32">
        <v>1</v>
      </c>
      <c r="BT18" s="39">
        <v>0</v>
      </c>
      <c r="BU18" s="33">
        <f t="shared" si="21"/>
        <v>100</v>
      </c>
      <c r="BV18" s="48"/>
      <c r="BW18" s="39"/>
      <c r="BX18" s="60" t="str">
        <f t="shared" si="22"/>
        <v/>
      </c>
      <c r="BY18" s="32"/>
      <c r="BZ18" s="39"/>
      <c r="CA18" s="33" t="str">
        <f t="shared" si="23"/>
        <v/>
      </c>
      <c r="CB18" s="48"/>
      <c r="CC18" s="39"/>
      <c r="CD18" s="60" t="str">
        <f t="shared" si="24"/>
        <v/>
      </c>
      <c r="CE18" s="32"/>
      <c r="CF18" s="39"/>
      <c r="CG18" s="33" t="str">
        <f t="shared" si="25"/>
        <v/>
      </c>
      <c r="CH18" s="48"/>
      <c r="CI18" s="39"/>
      <c r="CJ18" s="60" t="str">
        <f t="shared" si="26"/>
        <v/>
      </c>
      <c r="CK18" s="32"/>
      <c r="CL18" s="39"/>
      <c r="CM18" s="33" t="str">
        <f t="shared" si="27"/>
        <v/>
      </c>
      <c r="CN18" s="48"/>
      <c r="CO18" s="39"/>
      <c r="CP18" s="60" t="str">
        <f t="shared" si="28"/>
        <v/>
      </c>
      <c r="CQ18" s="32"/>
      <c r="CR18" s="39"/>
      <c r="CS18" s="33" t="str">
        <f t="shared" si="29"/>
        <v/>
      </c>
      <c r="CT18" s="48"/>
      <c r="CU18" s="39"/>
      <c r="CV18" s="60" t="str">
        <f t="shared" si="30"/>
        <v/>
      </c>
      <c r="CW18" s="32"/>
      <c r="CX18" s="39"/>
      <c r="CY18" s="33" t="str">
        <f t="shared" si="31"/>
        <v/>
      </c>
      <c r="CZ18" s="32"/>
      <c r="DA18" s="39"/>
      <c r="DB18" s="33" t="str">
        <f t="shared" si="32"/>
        <v/>
      </c>
      <c r="DC18" s="32"/>
      <c r="DD18" s="39"/>
      <c r="DE18" s="33" t="str">
        <f t="shared" si="33"/>
        <v/>
      </c>
      <c r="DF18" s="32"/>
      <c r="DG18" s="39"/>
      <c r="DH18" s="33" t="str">
        <f t="shared" si="34"/>
        <v/>
      </c>
      <c r="DI18" s="32"/>
      <c r="DJ18" s="39"/>
      <c r="DK18" s="33" t="str">
        <f t="shared" si="35"/>
        <v/>
      </c>
      <c r="DL18" s="32"/>
      <c r="DM18" s="39"/>
      <c r="DN18" s="33" t="str">
        <f t="shared" si="36"/>
        <v/>
      </c>
      <c r="DO18" s="48"/>
      <c r="DP18" s="39"/>
      <c r="DQ18" s="33" t="str">
        <f t="shared" si="37"/>
        <v/>
      </c>
      <c r="DR18" s="123">
        <f t="shared" si="39"/>
        <v>12</v>
      </c>
      <c r="DS18" s="106">
        <f t="shared" si="39"/>
        <v>3</v>
      </c>
      <c r="DT18" s="127">
        <f t="shared" si="40"/>
        <v>15</v>
      </c>
      <c r="DU18" s="129">
        <f t="shared" si="41"/>
        <v>80</v>
      </c>
    </row>
    <row r="19" spans="1:273" s="42" customFormat="1" ht="15" customHeight="1" thickTop="1" thickBot="1">
      <c r="A19" s="89" t="s">
        <v>81</v>
      </c>
      <c r="B19" s="66"/>
      <c r="C19" s="55"/>
      <c r="D19" s="59" t="str">
        <f t="shared" si="38"/>
        <v/>
      </c>
      <c r="E19" s="40"/>
      <c r="F19" s="55"/>
      <c r="G19" s="41" t="str">
        <f t="shared" si="42"/>
        <v/>
      </c>
      <c r="H19" s="49"/>
      <c r="I19" s="55"/>
      <c r="J19" s="59" t="str">
        <f t="shared" si="0"/>
        <v/>
      </c>
      <c r="K19" s="40"/>
      <c r="L19" s="55"/>
      <c r="M19" s="41" t="str">
        <f t="shared" si="1"/>
        <v/>
      </c>
      <c r="N19" s="49"/>
      <c r="O19" s="55"/>
      <c r="P19" s="59" t="str">
        <f t="shared" si="2"/>
        <v/>
      </c>
      <c r="Q19" s="40">
        <v>0</v>
      </c>
      <c r="R19" s="55">
        <v>1</v>
      </c>
      <c r="S19" s="41">
        <f t="shared" si="3"/>
        <v>0</v>
      </c>
      <c r="T19" s="49">
        <v>0</v>
      </c>
      <c r="U19" s="55">
        <v>1</v>
      </c>
      <c r="V19" s="59">
        <f t="shared" si="4"/>
        <v>0</v>
      </c>
      <c r="W19" s="40">
        <v>0</v>
      </c>
      <c r="X19" s="55">
        <v>1</v>
      </c>
      <c r="Y19" s="41">
        <f t="shared" si="5"/>
        <v>0</v>
      </c>
      <c r="Z19" s="49"/>
      <c r="AA19" s="55"/>
      <c r="AB19" s="59" t="str">
        <f t="shared" si="6"/>
        <v/>
      </c>
      <c r="AC19" s="40">
        <v>1</v>
      </c>
      <c r="AD19" s="55">
        <v>0</v>
      </c>
      <c r="AE19" s="41">
        <f t="shared" si="7"/>
        <v>100</v>
      </c>
      <c r="AF19" s="49"/>
      <c r="AG19" s="55"/>
      <c r="AH19" s="59" t="str">
        <f t="shared" si="8"/>
        <v/>
      </c>
      <c r="AI19" s="40"/>
      <c r="AJ19" s="55"/>
      <c r="AK19" s="41" t="str">
        <f t="shared" si="9"/>
        <v/>
      </c>
      <c r="AL19" s="49"/>
      <c r="AM19" s="55"/>
      <c r="AN19" s="59" t="str">
        <f t="shared" si="10"/>
        <v/>
      </c>
      <c r="AO19" s="40">
        <v>0</v>
      </c>
      <c r="AP19" s="55">
        <v>2</v>
      </c>
      <c r="AQ19" s="41">
        <f t="shared" si="11"/>
        <v>0</v>
      </c>
      <c r="AR19" s="49">
        <v>1</v>
      </c>
      <c r="AS19" s="55">
        <v>0</v>
      </c>
      <c r="AT19" s="59">
        <f t="shared" si="12"/>
        <v>100</v>
      </c>
      <c r="AU19" s="40"/>
      <c r="AV19" s="55"/>
      <c r="AW19" s="41" t="str">
        <f t="shared" si="13"/>
        <v/>
      </c>
      <c r="AX19" s="56"/>
      <c r="AY19" s="100"/>
      <c r="AZ19" s="102"/>
      <c r="BA19" s="40"/>
      <c r="BB19" s="55"/>
      <c r="BC19" s="41" t="str">
        <f t="shared" si="15"/>
        <v/>
      </c>
      <c r="BD19" s="49"/>
      <c r="BE19" s="55"/>
      <c r="BF19" s="59" t="str">
        <f t="shared" si="16"/>
        <v/>
      </c>
      <c r="BG19" s="40">
        <v>1</v>
      </c>
      <c r="BH19" s="55">
        <v>0</v>
      </c>
      <c r="BI19" s="41">
        <f t="shared" si="17"/>
        <v>100</v>
      </c>
      <c r="BJ19" s="49"/>
      <c r="BK19" s="55"/>
      <c r="BL19" s="59" t="str">
        <f t="shared" si="18"/>
        <v/>
      </c>
      <c r="BM19" s="40"/>
      <c r="BN19" s="55"/>
      <c r="BO19" s="41" t="str">
        <f t="shared" si="19"/>
        <v/>
      </c>
      <c r="BP19" s="49"/>
      <c r="BQ19" s="55"/>
      <c r="BR19" s="59" t="str">
        <f t="shared" si="20"/>
        <v/>
      </c>
      <c r="BS19" s="40"/>
      <c r="BT19" s="55"/>
      <c r="BU19" s="41" t="str">
        <f t="shared" si="21"/>
        <v/>
      </c>
      <c r="BV19" s="49"/>
      <c r="BW19" s="55"/>
      <c r="BX19" s="59" t="str">
        <f t="shared" si="22"/>
        <v/>
      </c>
      <c r="BY19" s="40"/>
      <c r="BZ19" s="55"/>
      <c r="CA19" s="41" t="str">
        <f t="shared" si="23"/>
        <v/>
      </c>
      <c r="CB19" s="49"/>
      <c r="CC19" s="55"/>
      <c r="CD19" s="59" t="str">
        <f t="shared" si="24"/>
        <v/>
      </c>
      <c r="CE19" s="40"/>
      <c r="CF19" s="55"/>
      <c r="CG19" s="41" t="str">
        <f t="shared" si="25"/>
        <v/>
      </c>
      <c r="CH19" s="49"/>
      <c r="CI19" s="55"/>
      <c r="CJ19" s="59" t="str">
        <f t="shared" si="26"/>
        <v/>
      </c>
      <c r="CK19" s="40"/>
      <c r="CL19" s="55"/>
      <c r="CM19" s="41" t="str">
        <f t="shared" si="27"/>
        <v/>
      </c>
      <c r="CN19" s="49"/>
      <c r="CO19" s="55"/>
      <c r="CP19" s="59" t="str">
        <f t="shared" si="28"/>
        <v/>
      </c>
      <c r="CQ19" s="40"/>
      <c r="CR19" s="55"/>
      <c r="CS19" s="41" t="str">
        <f t="shared" si="29"/>
        <v/>
      </c>
      <c r="CT19" s="49"/>
      <c r="CU19" s="55"/>
      <c r="CV19" s="59" t="str">
        <f t="shared" si="30"/>
        <v/>
      </c>
      <c r="CW19" s="40"/>
      <c r="CX19" s="55"/>
      <c r="CY19" s="41" t="str">
        <f t="shared" si="31"/>
        <v/>
      </c>
      <c r="CZ19" s="40"/>
      <c r="DA19" s="55"/>
      <c r="DB19" s="41" t="str">
        <f t="shared" si="32"/>
        <v/>
      </c>
      <c r="DC19" s="40"/>
      <c r="DD19" s="55"/>
      <c r="DE19" s="41" t="str">
        <f t="shared" si="33"/>
        <v/>
      </c>
      <c r="DF19" s="40"/>
      <c r="DG19" s="55"/>
      <c r="DH19" s="41" t="str">
        <f t="shared" si="34"/>
        <v/>
      </c>
      <c r="DI19" s="40"/>
      <c r="DJ19" s="55"/>
      <c r="DK19" s="41" t="str">
        <f t="shared" si="35"/>
        <v/>
      </c>
      <c r="DL19" s="40"/>
      <c r="DM19" s="55"/>
      <c r="DN19" s="41" t="str">
        <f t="shared" si="36"/>
        <v/>
      </c>
      <c r="DO19" s="49"/>
      <c r="DP19" s="55"/>
      <c r="DQ19" s="41" t="str">
        <f t="shared" si="37"/>
        <v/>
      </c>
      <c r="DR19" s="122">
        <f t="shared" si="39"/>
        <v>3</v>
      </c>
      <c r="DS19" s="83">
        <f t="shared" si="39"/>
        <v>5</v>
      </c>
      <c r="DT19" s="126">
        <f t="shared" si="40"/>
        <v>8</v>
      </c>
      <c r="DU19" s="130">
        <f t="shared" si="41"/>
        <v>37.5</v>
      </c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</row>
    <row r="20" spans="1:273" s="35" customFormat="1" ht="15" customHeight="1" thickTop="1" thickBot="1">
      <c r="A20" s="90" t="s">
        <v>82</v>
      </c>
      <c r="B20" s="65"/>
      <c r="C20" s="39"/>
      <c r="D20" s="60" t="str">
        <f t="shared" si="38"/>
        <v/>
      </c>
      <c r="E20" s="32"/>
      <c r="F20" s="39"/>
      <c r="G20" s="33" t="str">
        <f t="shared" si="42"/>
        <v/>
      </c>
      <c r="H20" s="48"/>
      <c r="I20" s="39"/>
      <c r="J20" s="60" t="str">
        <f t="shared" si="0"/>
        <v/>
      </c>
      <c r="K20" s="32">
        <v>0</v>
      </c>
      <c r="L20" s="39">
        <v>1</v>
      </c>
      <c r="M20" s="33">
        <f t="shared" si="1"/>
        <v>0</v>
      </c>
      <c r="N20" s="48">
        <v>0</v>
      </c>
      <c r="O20" s="39">
        <v>1</v>
      </c>
      <c r="P20" s="60">
        <f t="shared" si="2"/>
        <v>0</v>
      </c>
      <c r="Q20" s="32">
        <v>0</v>
      </c>
      <c r="R20" s="39">
        <v>1</v>
      </c>
      <c r="S20" s="33">
        <f t="shared" si="3"/>
        <v>0</v>
      </c>
      <c r="T20" s="48">
        <v>0</v>
      </c>
      <c r="U20" s="39">
        <v>1</v>
      </c>
      <c r="V20" s="60">
        <f t="shared" si="4"/>
        <v>0</v>
      </c>
      <c r="W20" s="32">
        <v>0</v>
      </c>
      <c r="X20" s="39">
        <v>1</v>
      </c>
      <c r="Y20" s="33">
        <f t="shared" si="5"/>
        <v>0</v>
      </c>
      <c r="Z20" s="48"/>
      <c r="AA20" s="39"/>
      <c r="AB20" s="60" t="str">
        <f t="shared" si="6"/>
        <v/>
      </c>
      <c r="AC20" s="32">
        <v>0</v>
      </c>
      <c r="AD20" s="39">
        <v>1</v>
      </c>
      <c r="AE20" s="33">
        <f t="shared" si="7"/>
        <v>0</v>
      </c>
      <c r="AF20" s="48"/>
      <c r="AG20" s="39"/>
      <c r="AH20" s="60" t="str">
        <f t="shared" si="8"/>
        <v/>
      </c>
      <c r="AI20" s="32"/>
      <c r="AJ20" s="39"/>
      <c r="AK20" s="33" t="str">
        <f t="shared" si="9"/>
        <v/>
      </c>
      <c r="AL20" s="48"/>
      <c r="AM20" s="39"/>
      <c r="AN20" s="60" t="str">
        <f t="shared" si="10"/>
        <v/>
      </c>
      <c r="AO20" s="32"/>
      <c r="AP20" s="39"/>
      <c r="AQ20" s="33" t="str">
        <f t="shared" si="11"/>
        <v/>
      </c>
      <c r="AR20" s="48"/>
      <c r="AS20" s="39"/>
      <c r="AT20" s="60" t="str">
        <f t="shared" si="12"/>
        <v/>
      </c>
      <c r="AU20" s="32"/>
      <c r="AV20" s="39"/>
      <c r="AW20" s="33" t="str">
        <f t="shared" si="13"/>
        <v/>
      </c>
      <c r="AX20" s="48"/>
      <c r="AY20" s="39"/>
      <c r="AZ20" s="60" t="str">
        <f t="shared" si="14"/>
        <v/>
      </c>
      <c r="BA20" s="110"/>
      <c r="BB20" s="111"/>
      <c r="BC20" s="101"/>
      <c r="BD20" s="48"/>
      <c r="BE20" s="39"/>
      <c r="BF20" s="60" t="str">
        <f t="shared" si="16"/>
        <v/>
      </c>
      <c r="BG20" s="32">
        <v>0</v>
      </c>
      <c r="BH20" s="39">
        <v>2</v>
      </c>
      <c r="BI20" s="33">
        <f t="shared" si="17"/>
        <v>0</v>
      </c>
      <c r="BJ20" s="48"/>
      <c r="BK20" s="39"/>
      <c r="BL20" s="60" t="str">
        <f t="shared" si="18"/>
        <v/>
      </c>
      <c r="BM20" s="32"/>
      <c r="BN20" s="39"/>
      <c r="BO20" s="33" t="str">
        <f t="shared" si="19"/>
        <v/>
      </c>
      <c r="BP20" s="48"/>
      <c r="BQ20" s="39"/>
      <c r="BR20" s="60" t="str">
        <f t="shared" si="20"/>
        <v/>
      </c>
      <c r="BS20" s="32"/>
      <c r="BT20" s="39"/>
      <c r="BU20" s="33" t="str">
        <f t="shared" si="21"/>
        <v/>
      </c>
      <c r="BV20" s="48"/>
      <c r="BW20" s="39"/>
      <c r="BX20" s="60" t="str">
        <f t="shared" si="22"/>
        <v/>
      </c>
      <c r="BY20" s="32"/>
      <c r="BZ20" s="39"/>
      <c r="CA20" s="33" t="str">
        <f t="shared" si="23"/>
        <v/>
      </c>
      <c r="CB20" s="48"/>
      <c r="CC20" s="39"/>
      <c r="CD20" s="60" t="str">
        <f t="shared" si="24"/>
        <v/>
      </c>
      <c r="CE20" s="32"/>
      <c r="CF20" s="39"/>
      <c r="CG20" s="33" t="str">
        <f t="shared" si="25"/>
        <v/>
      </c>
      <c r="CH20" s="48"/>
      <c r="CI20" s="39"/>
      <c r="CJ20" s="60" t="str">
        <f t="shared" si="26"/>
        <v/>
      </c>
      <c r="CK20" s="32"/>
      <c r="CL20" s="39"/>
      <c r="CM20" s="33" t="str">
        <f t="shared" si="27"/>
        <v/>
      </c>
      <c r="CN20" s="48"/>
      <c r="CO20" s="39"/>
      <c r="CP20" s="60" t="str">
        <f t="shared" si="28"/>
        <v/>
      </c>
      <c r="CQ20" s="32"/>
      <c r="CR20" s="39"/>
      <c r="CS20" s="33" t="str">
        <f t="shared" si="29"/>
        <v/>
      </c>
      <c r="CT20" s="48"/>
      <c r="CU20" s="39"/>
      <c r="CV20" s="60" t="str">
        <f t="shared" si="30"/>
        <v/>
      </c>
      <c r="CW20" s="32"/>
      <c r="CX20" s="39"/>
      <c r="CY20" s="33" t="str">
        <f t="shared" si="31"/>
        <v/>
      </c>
      <c r="CZ20" s="32"/>
      <c r="DA20" s="39"/>
      <c r="DB20" s="33" t="str">
        <f t="shared" si="32"/>
        <v/>
      </c>
      <c r="DC20" s="32"/>
      <c r="DD20" s="39"/>
      <c r="DE20" s="33" t="str">
        <f t="shared" si="33"/>
        <v/>
      </c>
      <c r="DF20" s="32"/>
      <c r="DG20" s="39"/>
      <c r="DH20" s="33" t="str">
        <f t="shared" si="34"/>
        <v/>
      </c>
      <c r="DI20" s="32"/>
      <c r="DJ20" s="39"/>
      <c r="DK20" s="33" t="str">
        <f t="shared" si="35"/>
        <v/>
      </c>
      <c r="DL20" s="32"/>
      <c r="DM20" s="39"/>
      <c r="DN20" s="33" t="str">
        <f t="shared" si="36"/>
        <v/>
      </c>
      <c r="DO20" s="48"/>
      <c r="DP20" s="39"/>
      <c r="DQ20" s="33" t="str">
        <f t="shared" si="37"/>
        <v/>
      </c>
      <c r="DR20" s="123">
        <f t="shared" si="39"/>
        <v>0</v>
      </c>
      <c r="DS20" s="106">
        <f t="shared" si="39"/>
        <v>8</v>
      </c>
      <c r="DT20" s="127">
        <f t="shared" si="40"/>
        <v>8</v>
      </c>
      <c r="DU20" s="129">
        <f t="shared" si="41"/>
        <v>0</v>
      </c>
    </row>
    <row r="21" spans="1:273" s="42" customFormat="1" ht="15" customHeight="1" thickTop="1" thickBot="1">
      <c r="A21" s="89" t="s">
        <v>83</v>
      </c>
      <c r="B21" s="66"/>
      <c r="C21" s="55"/>
      <c r="D21" s="59" t="str">
        <f t="shared" si="38"/>
        <v/>
      </c>
      <c r="E21" s="40">
        <v>1</v>
      </c>
      <c r="F21" s="55">
        <v>0</v>
      </c>
      <c r="G21" s="41">
        <f t="shared" si="42"/>
        <v>100</v>
      </c>
      <c r="H21" s="49"/>
      <c r="I21" s="55"/>
      <c r="J21" s="59" t="str">
        <f t="shared" si="0"/>
        <v/>
      </c>
      <c r="K21" s="40">
        <v>0</v>
      </c>
      <c r="L21" s="55">
        <v>1</v>
      </c>
      <c r="M21" s="41">
        <f t="shared" si="1"/>
        <v>0</v>
      </c>
      <c r="N21" s="49"/>
      <c r="O21" s="55"/>
      <c r="P21" s="59" t="str">
        <f t="shared" si="2"/>
        <v/>
      </c>
      <c r="Q21" s="40"/>
      <c r="R21" s="55"/>
      <c r="S21" s="41" t="str">
        <f t="shared" si="3"/>
        <v/>
      </c>
      <c r="T21" s="49">
        <v>0</v>
      </c>
      <c r="U21" s="55">
        <v>1</v>
      </c>
      <c r="V21" s="59">
        <f t="shared" si="4"/>
        <v>0</v>
      </c>
      <c r="W21" s="40"/>
      <c r="X21" s="55"/>
      <c r="Y21" s="41" t="str">
        <f t="shared" si="5"/>
        <v/>
      </c>
      <c r="Z21" s="49"/>
      <c r="AA21" s="55"/>
      <c r="AB21" s="59" t="str">
        <f t="shared" si="6"/>
        <v/>
      </c>
      <c r="AC21" s="40"/>
      <c r="AD21" s="55"/>
      <c r="AE21" s="41" t="str">
        <f t="shared" si="7"/>
        <v/>
      </c>
      <c r="AF21" s="49"/>
      <c r="AG21" s="55"/>
      <c r="AH21" s="59" t="str">
        <f t="shared" si="8"/>
        <v/>
      </c>
      <c r="AI21" s="40"/>
      <c r="AJ21" s="55"/>
      <c r="AK21" s="41" t="str">
        <f t="shared" si="9"/>
        <v/>
      </c>
      <c r="AL21" s="49"/>
      <c r="AM21" s="55"/>
      <c r="AN21" s="59" t="str">
        <f t="shared" si="10"/>
        <v/>
      </c>
      <c r="AO21" s="40"/>
      <c r="AP21" s="55"/>
      <c r="AQ21" s="41" t="str">
        <f t="shared" si="11"/>
        <v/>
      </c>
      <c r="AR21" s="49"/>
      <c r="AS21" s="55"/>
      <c r="AT21" s="59" t="str">
        <f t="shared" si="12"/>
        <v/>
      </c>
      <c r="AU21" s="40"/>
      <c r="AV21" s="55"/>
      <c r="AW21" s="41" t="str">
        <f t="shared" si="13"/>
        <v/>
      </c>
      <c r="AX21" s="49"/>
      <c r="AY21" s="55"/>
      <c r="AZ21" s="59" t="str">
        <f t="shared" si="14"/>
        <v/>
      </c>
      <c r="BA21" s="40"/>
      <c r="BB21" s="55"/>
      <c r="BC21" s="41" t="str">
        <f t="shared" si="15"/>
        <v/>
      </c>
      <c r="BD21" s="56"/>
      <c r="BE21" s="100"/>
      <c r="BF21" s="102"/>
      <c r="BG21" s="40"/>
      <c r="BH21" s="55"/>
      <c r="BI21" s="41" t="str">
        <f t="shared" si="17"/>
        <v/>
      </c>
      <c r="BJ21" s="49"/>
      <c r="BK21" s="55"/>
      <c r="BL21" s="59" t="str">
        <f t="shared" si="18"/>
        <v/>
      </c>
      <c r="BM21" s="40"/>
      <c r="BN21" s="55"/>
      <c r="BO21" s="41" t="str">
        <f t="shared" si="19"/>
        <v/>
      </c>
      <c r="BP21" s="49"/>
      <c r="BQ21" s="55"/>
      <c r="BR21" s="59" t="str">
        <f t="shared" si="20"/>
        <v/>
      </c>
      <c r="BS21" s="40"/>
      <c r="BT21" s="55"/>
      <c r="BU21" s="41" t="str">
        <f t="shared" si="21"/>
        <v/>
      </c>
      <c r="BV21" s="49"/>
      <c r="BW21" s="55"/>
      <c r="BX21" s="59" t="str">
        <f t="shared" si="22"/>
        <v/>
      </c>
      <c r="BY21" s="40"/>
      <c r="BZ21" s="55"/>
      <c r="CA21" s="41" t="str">
        <f t="shared" si="23"/>
        <v/>
      </c>
      <c r="CB21" s="49"/>
      <c r="CC21" s="55"/>
      <c r="CD21" s="59" t="str">
        <f t="shared" si="24"/>
        <v/>
      </c>
      <c r="CE21" s="40"/>
      <c r="CF21" s="55"/>
      <c r="CG21" s="41" t="str">
        <f t="shared" si="25"/>
        <v/>
      </c>
      <c r="CH21" s="49"/>
      <c r="CI21" s="55"/>
      <c r="CJ21" s="59" t="str">
        <f t="shared" si="26"/>
        <v/>
      </c>
      <c r="CK21" s="40"/>
      <c r="CL21" s="55"/>
      <c r="CM21" s="41" t="str">
        <f t="shared" si="27"/>
        <v/>
      </c>
      <c r="CN21" s="49"/>
      <c r="CO21" s="55"/>
      <c r="CP21" s="59" t="str">
        <f t="shared" si="28"/>
        <v/>
      </c>
      <c r="CQ21" s="40"/>
      <c r="CR21" s="55"/>
      <c r="CS21" s="41" t="str">
        <f t="shared" si="29"/>
        <v/>
      </c>
      <c r="CT21" s="49"/>
      <c r="CU21" s="55"/>
      <c r="CV21" s="59" t="str">
        <f t="shared" si="30"/>
        <v/>
      </c>
      <c r="CW21" s="40"/>
      <c r="CX21" s="55"/>
      <c r="CY21" s="41" t="str">
        <f t="shared" si="31"/>
        <v/>
      </c>
      <c r="CZ21" s="40"/>
      <c r="DA21" s="55"/>
      <c r="DB21" s="41" t="str">
        <f t="shared" si="32"/>
        <v/>
      </c>
      <c r="DC21" s="40"/>
      <c r="DD21" s="55"/>
      <c r="DE21" s="41" t="str">
        <f t="shared" si="33"/>
        <v/>
      </c>
      <c r="DF21" s="40"/>
      <c r="DG21" s="55"/>
      <c r="DH21" s="41" t="str">
        <f t="shared" si="34"/>
        <v/>
      </c>
      <c r="DI21" s="40"/>
      <c r="DJ21" s="55"/>
      <c r="DK21" s="41" t="str">
        <f t="shared" si="35"/>
        <v/>
      </c>
      <c r="DL21" s="40"/>
      <c r="DM21" s="55"/>
      <c r="DN21" s="41" t="str">
        <f t="shared" si="36"/>
        <v/>
      </c>
      <c r="DO21" s="49"/>
      <c r="DP21" s="55"/>
      <c r="DQ21" s="41" t="str">
        <f t="shared" si="37"/>
        <v/>
      </c>
      <c r="DR21" s="122">
        <f t="shared" si="39"/>
        <v>1</v>
      </c>
      <c r="DS21" s="83">
        <f t="shared" si="39"/>
        <v>2</v>
      </c>
      <c r="DT21" s="126">
        <f t="shared" si="40"/>
        <v>3</v>
      </c>
      <c r="DU21" s="130">
        <f t="shared" si="41"/>
        <v>33.333333333333329</v>
      </c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</row>
    <row r="22" spans="1:273" s="35" customFormat="1" ht="15" customHeight="1" thickTop="1" thickBot="1">
      <c r="A22" s="85" t="s">
        <v>85</v>
      </c>
      <c r="B22" s="65"/>
      <c r="C22" s="39"/>
      <c r="D22" s="60" t="str">
        <f t="shared" si="38"/>
        <v/>
      </c>
      <c r="E22" s="32">
        <v>0</v>
      </c>
      <c r="F22" s="39">
        <v>1</v>
      </c>
      <c r="G22" s="33">
        <f t="shared" si="42"/>
        <v>0</v>
      </c>
      <c r="H22" s="48"/>
      <c r="I22" s="39"/>
      <c r="J22" s="60" t="str">
        <f t="shared" si="0"/>
        <v/>
      </c>
      <c r="K22" s="32">
        <v>1</v>
      </c>
      <c r="L22" s="39">
        <v>0</v>
      </c>
      <c r="M22" s="33">
        <f t="shared" si="1"/>
        <v>100</v>
      </c>
      <c r="N22" s="48"/>
      <c r="O22" s="39"/>
      <c r="P22" s="60" t="str">
        <f t="shared" si="2"/>
        <v/>
      </c>
      <c r="Q22" s="32">
        <v>0</v>
      </c>
      <c r="R22" s="39">
        <v>2</v>
      </c>
      <c r="S22" s="33">
        <f t="shared" si="3"/>
        <v>0</v>
      </c>
      <c r="T22" s="48"/>
      <c r="U22" s="39"/>
      <c r="V22" s="60" t="str">
        <f t="shared" si="4"/>
        <v/>
      </c>
      <c r="W22" s="32">
        <v>1</v>
      </c>
      <c r="X22" s="39">
        <v>1</v>
      </c>
      <c r="Y22" s="33">
        <f t="shared" si="5"/>
        <v>50</v>
      </c>
      <c r="Z22" s="48"/>
      <c r="AA22" s="39"/>
      <c r="AB22" s="60" t="str">
        <f t="shared" si="6"/>
        <v/>
      </c>
      <c r="AC22" s="32">
        <v>0</v>
      </c>
      <c r="AD22" s="39">
        <v>1</v>
      </c>
      <c r="AE22" s="33">
        <f t="shared" si="7"/>
        <v>0</v>
      </c>
      <c r="AF22" s="48"/>
      <c r="AG22" s="39"/>
      <c r="AH22" s="60" t="str">
        <f t="shared" si="8"/>
        <v/>
      </c>
      <c r="AI22" s="32"/>
      <c r="AJ22" s="39"/>
      <c r="AK22" s="33" t="str">
        <f t="shared" si="9"/>
        <v/>
      </c>
      <c r="AL22" s="48"/>
      <c r="AM22" s="39"/>
      <c r="AN22" s="60" t="str">
        <f t="shared" si="10"/>
        <v/>
      </c>
      <c r="AO22" s="32">
        <v>1</v>
      </c>
      <c r="AP22" s="39">
        <v>1</v>
      </c>
      <c r="AQ22" s="33">
        <f t="shared" si="11"/>
        <v>50</v>
      </c>
      <c r="AR22" s="48"/>
      <c r="AS22" s="39"/>
      <c r="AT22" s="60" t="str">
        <f t="shared" si="12"/>
        <v/>
      </c>
      <c r="AU22" s="32"/>
      <c r="AV22" s="39"/>
      <c r="AW22" s="33" t="str">
        <f t="shared" si="13"/>
        <v/>
      </c>
      <c r="AX22" s="48">
        <v>0</v>
      </c>
      <c r="AY22" s="39">
        <v>1</v>
      </c>
      <c r="AZ22" s="60">
        <f t="shared" si="14"/>
        <v>0</v>
      </c>
      <c r="BA22" s="32">
        <v>2</v>
      </c>
      <c r="BB22" s="39">
        <v>0</v>
      </c>
      <c r="BC22" s="33">
        <f t="shared" si="15"/>
        <v>100</v>
      </c>
      <c r="BD22" s="48"/>
      <c r="BE22" s="39"/>
      <c r="BF22" s="60" t="str">
        <f t="shared" si="16"/>
        <v/>
      </c>
      <c r="BG22" s="110"/>
      <c r="BH22" s="111"/>
      <c r="BI22" s="101"/>
      <c r="BJ22" s="48"/>
      <c r="BK22" s="39"/>
      <c r="BL22" s="60" t="str">
        <f t="shared" si="18"/>
        <v/>
      </c>
      <c r="BM22" s="32"/>
      <c r="BN22" s="39"/>
      <c r="BO22" s="33" t="str">
        <f t="shared" si="19"/>
        <v/>
      </c>
      <c r="BP22" s="48"/>
      <c r="BQ22" s="39"/>
      <c r="BR22" s="60" t="str">
        <f t="shared" si="20"/>
        <v/>
      </c>
      <c r="BS22" s="32"/>
      <c r="BT22" s="39"/>
      <c r="BU22" s="33" t="str">
        <f t="shared" si="21"/>
        <v/>
      </c>
      <c r="BV22" s="48"/>
      <c r="BW22" s="39"/>
      <c r="BX22" s="60" t="str">
        <f t="shared" si="22"/>
        <v/>
      </c>
      <c r="BY22" s="32"/>
      <c r="BZ22" s="39"/>
      <c r="CA22" s="33" t="str">
        <f t="shared" si="23"/>
        <v/>
      </c>
      <c r="CB22" s="48"/>
      <c r="CC22" s="39"/>
      <c r="CD22" s="60" t="str">
        <f t="shared" si="24"/>
        <v/>
      </c>
      <c r="CE22" s="32"/>
      <c r="CF22" s="39"/>
      <c r="CG22" s="33" t="str">
        <f t="shared" si="25"/>
        <v/>
      </c>
      <c r="CH22" s="48"/>
      <c r="CI22" s="39"/>
      <c r="CJ22" s="60" t="str">
        <f t="shared" si="26"/>
        <v/>
      </c>
      <c r="CK22" s="32"/>
      <c r="CL22" s="39"/>
      <c r="CM22" s="33" t="str">
        <f t="shared" si="27"/>
        <v/>
      </c>
      <c r="CN22" s="48"/>
      <c r="CO22" s="39"/>
      <c r="CP22" s="60" t="str">
        <f t="shared" si="28"/>
        <v/>
      </c>
      <c r="CQ22" s="32"/>
      <c r="CR22" s="39"/>
      <c r="CS22" s="33" t="str">
        <f t="shared" si="29"/>
        <v/>
      </c>
      <c r="CT22" s="48"/>
      <c r="CU22" s="39"/>
      <c r="CV22" s="60" t="str">
        <f t="shared" si="30"/>
        <v/>
      </c>
      <c r="CW22" s="32"/>
      <c r="CX22" s="39"/>
      <c r="CY22" s="33" t="str">
        <f t="shared" si="31"/>
        <v/>
      </c>
      <c r="CZ22" s="32"/>
      <c r="DA22" s="39"/>
      <c r="DB22" s="33" t="str">
        <f t="shared" si="32"/>
        <v/>
      </c>
      <c r="DC22" s="32"/>
      <c r="DD22" s="39"/>
      <c r="DE22" s="33" t="str">
        <f t="shared" si="33"/>
        <v/>
      </c>
      <c r="DF22" s="32"/>
      <c r="DG22" s="39"/>
      <c r="DH22" s="33" t="str">
        <f t="shared" si="34"/>
        <v/>
      </c>
      <c r="DI22" s="32"/>
      <c r="DJ22" s="39"/>
      <c r="DK22" s="33" t="str">
        <f t="shared" si="35"/>
        <v/>
      </c>
      <c r="DL22" s="32"/>
      <c r="DM22" s="39"/>
      <c r="DN22" s="33" t="str">
        <f t="shared" si="36"/>
        <v/>
      </c>
      <c r="DO22" s="48"/>
      <c r="DP22" s="39"/>
      <c r="DQ22" s="33" t="str">
        <f t="shared" si="37"/>
        <v/>
      </c>
      <c r="DR22" s="123">
        <f t="shared" si="39"/>
        <v>5</v>
      </c>
      <c r="DS22" s="106">
        <f t="shared" si="39"/>
        <v>7</v>
      </c>
      <c r="DT22" s="127">
        <f t="shared" si="40"/>
        <v>12</v>
      </c>
      <c r="DU22" s="129">
        <f t="shared" si="41"/>
        <v>41.666666666666671</v>
      </c>
    </row>
    <row r="23" spans="1:273" s="42" customFormat="1" ht="15" customHeight="1" thickTop="1" thickBot="1">
      <c r="A23" s="89" t="s">
        <v>88</v>
      </c>
      <c r="B23" s="66"/>
      <c r="C23" s="55"/>
      <c r="D23" s="59" t="str">
        <f t="shared" si="38"/>
        <v/>
      </c>
      <c r="E23" s="40"/>
      <c r="F23" s="55"/>
      <c r="G23" s="41" t="str">
        <f t="shared" si="42"/>
        <v/>
      </c>
      <c r="H23" s="49"/>
      <c r="I23" s="55"/>
      <c r="J23" s="59" t="str">
        <f t="shared" si="0"/>
        <v/>
      </c>
      <c r="K23" s="40"/>
      <c r="L23" s="55"/>
      <c r="M23" s="41" t="str">
        <f t="shared" si="1"/>
        <v/>
      </c>
      <c r="N23" s="49"/>
      <c r="O23" s="55"/>
      <c r="P23" s="59" t="str">
        <f t="shared" si="2"/>
        <v/>
      </c>
      <c r="Q23" s="40"/>
      <c r="R23" s="55"/>
      <c r="S23" s="41" t="str">
        <f t="shared" si="3"/>
        <v/>
      </c>
      <c r="T23" s="49"/>
      <c r="U23" s="55"/>
      <c r="V23" s="59" t="str">
        <f t="shared" si="4"/>
        <v/>
      </c>
      <c r="W23" s="40">
        <v>0</v>
      </c>
      <c r="X23" s="55">
        <v>1</v>
      </c>
      <c r="Y23" s="41">
        <f t="shared" si="5"/>
        <v>0</v>
      </c>
      <c r="Z23" s="49"/>
      <c r="AA23" s="55"/>
      <c r="AB23" s="59" t="str">
        <f t="shared" si="6"/>
        <v/>
      </c>
      <c r="AC23" s="40"/>
      <c r="AD23" s="55"/>
      <c r="AE23" s="41" t="str">
        <f t="shared" si="7"/>
        <v/>
      </c>
      <c r="AF23" s="49"/>
      <c r="AG23" s="55"/>
      <c r="AH23" s="59" t="str">
        <f t="shared" si="8"/>
        <v/>
      </c>
      <c r="AI23" s="40"/>
      <c r="AJ23" s="55"/>
      <c r="AK23" s="41" t="str">
        <f t="shared" si="9"/>
        <v/>
      </c>
      <c r="AL23" s="49"/>
      <c r="AM23" s="55"/>
      <c r="AN23" s="59" t="str">
        <f t="shared" si="10"/>
        <v/>
      </c>
      <c r="AO23" s="40"/>
      <c r="AP23" s="55"/>
      <c r="AQ23" s="41" t="str">
        <f t="shared" si="11"/>
        <v/>
      </c>
      <c r="AR23" s="49"/>
      <c r="AS23" s="55"/>
      <c r="AT23" s="59" t="str">
        <f t="shared" si="12"/>
        <v/>
      </c>
      <c r="AU23" s="40">
        <v>0</v>
      </c>
      <c r="AV23" s="55">
        <v>1</v>
      </c>
      <c r="AW23" s="41">
        <f t="shared" si="13"/>
        <v>0</v>
      </c>
      <c r="AX23" s="49"/>
      <c r="AY23" s="55"/>
      <c r="AZ23" s="59" t="str">
        <f t="shared" si="14"/>
        <v/>
      </c>
      <c r="BA23" s="40"/>
      <c r="BB23" s="55"/>
      <c r="BC23" s="41" t="str">
        <f t="shared" si="15"/>
        <v/>
      </c>
      <c r="BD23" s="49"/>
      <c r="BE23" s="55"/>
      <c r="BF23" s="59" t="str">
        <f t="shared" si="16"/>
        <v/>
      </c>
      <c r="BG23" s="40"/>
      <c r="BH23" s="55"/>
      <c r="BI23" s="41" t="str">
        <f t="shared" si="17"/>
        <v/>
      </c>
      <c r="BJ23" s="56"/>
      <c r="BK23" s="100"/>
      <c r="BL23" s="102"/>
      <c r="BM23" s="40"/>
      <c r="BN23" s="55"/>
      <c r="BO23" s="41" t="str">
        <f t="shared" si="19"/>
        <v/>
      </c>
      <c r="BP23" s="49"/>
      <c r="BQ23" s="55"/>
      <c r="BR23" s="59" t="str">
        <f t="shared" si="20"/>
        <v/>
      </c>
      <c r="BS23" s="40"/>
      <c r="BT23" s="55"/>
      <c r="BU23" s="41" t="str">
        <f t="shared" si="21"/>
        <v/>
      </c>
      <c r="BV23" s="49"/>
      <c r="BW23" s="55"/>
      <c r="BX23" s="59" t="str">
        <f t="shared" si="22"/>
        <v/>
      </c>
      <c r="BY23" s="40"/>
      <c r="BZ23" s="55"/>
      <c r="CA23" s="41" t="str">
        <f t="shared" si="23"/>
        <v/>
      </c>
      <c r="CB23" s="49"/>
      <c r="CC23" s="55"/>
      <c r="CD23" s="59" t="str">
        <f t="shared" si="24"/>
        <v/>
      </c>
      <c r="CE23" s="40"/>
      <c r="CF23" s="55"/>
      <c r="CG23" s="41" t="str">
        <f t="shared" si="25"/>
        <v/>
      </c>
      <c r="CH23" s="49"/>
      <c r="CI23" s="55"/>
      <c r="CJ23" s="59" t="str">
        <f t="shared" si="26"/>
        <v/>
      </c>
      <c r="CK23" s="40"/>
      <c r="CL23" s="55"/>
      <c r="CM23" s="41" t="str">
        <f t="shared" si="27"/>
        <v/>
      </c>
      <c r="CN23" s="49"/>
      <c r="CO23" s="55"/>
      <c r="CP23" s="59" t="str">
        <f t="shared" si="28"/>
        <v/>
      </c>
      <c r="CQ23" s="40"/>
      <c r="CR23" s="55"/>
      <c r="CS23" s="41" t="str">
        <f t="shared" si="29"/>
        <v/>
      </c>
      <c r="CT23" s="49"/>
      <c r="CU23" s="55"/>
      <c r="CV23" s="59" t="str">
        <f t="shared" si="30"/>
        <v/>
      </c>
      <c r="CW23" s="40"/>
      <c r="CX23" s="55"/>
      <c r="CY23" s="41" t="str">
        <f t="shared" si="31"/>
        <v/>
      </c>
      <c r="CZ23" s="40"/>
      <c r="DA23" s="55"/>
      <c r="DB23" s="41" t="str">
        <f t="shared" si="32"/>
        <v/>
      </c>
      <c r="DC23" s="40"/>
      <c r="DD23" s="55"/>
      <c r="DE23" s="41" t="str">
        <f t="shared" si="33"/>
        <v/>
      </c>
      <c r="DF23" s="40"/>
      <c r="DG23" s="55"/>
      <c r="DH23" s="41" t="str">
        <f t="shared" si="34"/>
        <v/>
      </c>
      <c r="DI23" s="40"/>
      <c r="DJ23" s="55"/>
      <c r="DK23" s="41" t="str">
        <f t="shared" si="35"/>
        <v/>
      </c>
      <c r="DL23" s="40"/>
      <c r="DM23" s="55"/>
      <c r="DN23" s="41" t="str">
        <f t="shared" si="36"/>
        <v/>
      </c>
      <c r="DO23" s="49"/>
      <c r="DP23" s="55"/>
      <c r="DQ23" s="41" t="str">
        <f t="shared" si="37"/>
        <v/>
      </c>
      <c r="DR23" s="122">
        <f t="shared" si="39"/>
        <v>0</v>
      </c>
      <c r="DS23" s="83">
        <f t="shared" si="39"/>
        <v>2</v>
      </c>
      <c r="DT23" s="126">
        <f t="shared" si="40"/>
        <v>2</v>
      </c>
      <c r="DU23" s="130">
        <f t="shared" si="41"/>
        <v>0</v>
      </c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</row>
    <row r="24" spans="1:273" s="35" customFormat="1" ht="15" customHeight="1" thickTop="1" thickBot="1">
      <c r="A24" s="85" t="s">
        <v>94</v>
      </c>
      <c r="B24" s="65">
        <v>0</v>
      </c>
      <c r="C24" s="39">
        <v>1</v>
      </c>
      <c r="D24" s="60">
        <f t="shared" si="38"/>
        <v>0</v>
      </c>
      <c r="E24" s="32"/>
      <c r="F24" s="39"/>
      <c r="G24" s="33" t="str">
        <f t="shared" si="42"/>
        <v/>
      </c>
      <c r="H24" s="48"/>
      <c r="I24" s="39"/>
      <c r="J24" s="60" t="str">
        <f t="shared" si="0"/>
        <v/>
      </c>
      <c r="K24" s="32">
        <v>1</v>
      </c>
      <c r="L24" s="39">
        <v>0</v>
      </c>
      <c r="M24" s="33">
        <f t="shared" si="1"/>
        <v>100</v>
      </c>
      <c r="N24" s="48"/>
      <c r="O24" s="39"/>
      <c r="P24" s="60" t="str">
        <f t="shared" si="2"/>
        <v/>
      </c>
      <c r="Q24" s="32">
        <v>0</v>
      </c>
      <c r="R24" s="39">
        <v>1</v>
      </c>
      <c r="S24" s="33">
        <f t="shared" si="3"/>
        <v>0</v>
      </c>
      <c r="T24" s="48"/>
      <c r="U24" s="39"/>
      <c r="V24" s="60" t="str">
        <f t="shared" si="4"/>
        <v/>
      </c>
      <c r="W24" s="32"/>
      <c r="X24" s="39"/>
      <c r="Y24" s="33" t="str">
        <f t="shared" si="5"/>
        <v/>
      </c>
      <c r="Z24" s="48"/>
      <c r="AA24" s="39"/>
      <c r="AB24" s="60" t="str">
        <f t="shared" si="6"/>
        <v/>
      </c>
      <c r="AC24" s="32">
        <v>1</v>
      </c>
      <c r="AD24" s="39">
        <v>0</v>
      </c>
      <c r="AE24" s="33">
        <f t="shared" si="7"/>
        <v>100</v>
      </c>
      <c r="AF24" s="48">
        <v>1</v>
      </c>
      <c r="AG24" s="39">
        <v>1</v>
      </c>
      <c r="AH24" s="60">
        <f t="shared" si="8"/>
        <v>50</v>
      </c>
      <c r="AI24" s="32"/>
      <c r="AJ24" s="39"/>
      <c r="AK24" s="33" t="str">
        <f t="shared" si="9"/>
        <v/>
      </c>
      <c r="AL24" s="48"/>
      <c r="AM24" s="39"/>
      <c r="AN24" s="60" t="str">
        <f t="shared" si="10"/>
        <v/>
      </c>
      <c r="AO24" s="32">
        <v>0</v>
      </c>
      <c r="AP24" s="39">
        <v>1</v>
      </c>
      <c r="AQ24" s="33">
        <f t="shared" si="11"/>
        <v>0</v>
      </c>
      <c r="AR24" s="48"/>
      <c r="AS24" s="39"/>
      <c r="AT24" s="60" t="str">
        <f t="shared" si="12"/>
        <v/>
      </c>
      <c r="AU24" s="32"/>
      <c r="AV24" s="39"/>
      <c r="AW24" s="33" t="str">
        <f t="shared" si="13"/>
        <v/>
      </c>
      <c r="AX24" s="48"/>
      <c r="AY24" s="39"/>
      <c r="AZ24" s="60" t="str">
        <f t="shared" si="14"/>
        <v/>
      </c>
      <c r="BA24" s="32"/>
      <c r="BB24" s="39"/>
      <c r="BC24" s="33" t="str">
        <f t="shared" si="15"/>
        <v/>
      </c>
      <c r="BD24" s="48"/>
      <c r="BE24" s="39"/>
      <c r="BF24" s="60" t="str">
        <f t="shared" si="16"/>
        <v/>
      </c>
      <c r="BG24" s="32"/>
      <c r="BH24" s="39"/>
      <c r="BI24" s="33" t="str">
        <f t="shared" si="17"/>
        <v/>
      </c>
      <c r="BJ24" s="48"/>
      <c r="BK24" s="39"/>
      <c r="BL24" s="60" t="str">
        <f t="shared" si="18"/>
        <v/>
      </c>
      <c r="BM24" s="110"/>
      <c r="BN24" s="111"/>
      <c r="BO24" s="101"/>
      <c r="BP24" s="48"/>
      <c r="BQ24" s="39"/>
      <c r="BR24" s="60" t="str">
        <f t="shared" si="20"/>
        <v/>
      </c>
      <c r="BS24" s="32"/>
      <c r="BT24" s="39"/>
      <c r="BU24" s="33" t="str">
        <f t="shared" si="21"/>
        <v/>
      </c>
      <c r="BV24" s="48"/>
      <c r="BW24" s="39"/>
      <c r="BX24" s="60" t="str">
        <f t="shared" si="22"/>
        <v/>
      </c>
      <c r="BY24" s="32"/>
      <c r="BZ24" s="39"/>
      <c r="CA24" s="33" t="str">
        <f t="shared" si="23"/>
        <v/>
      </c>
      <c r="CB24" s="48"/>
      <c r="CC24" s="39"/>
      <c r="CD24" s="60" t="str">
        <f t="shared" si="24"/>
        <v/>
      </c>
      <c r="CE24" s="32"/>
      <c r="CF24" s="39"/>
      <c r="CG24" s="33" t="str">
        <f t="shared" si="25"/>
        <v/>
      </c>
      <c r="CH24" s="48"/>
      <c r="CI24" s="39"/>
      <c r="CJ24" s="60" t="str">
        <f t="shared" si="26"/>
        <v/>
      </c>
      <c r="CK24" s="32"/>
      <c r="CL24" s="39"/>
      <c r="CM24" s="33" t="str">
        <f t="shared" si="27"/>
        <v/>
      </c>
      <c r="CN24" s="48"/>
      <c r="CO24" s="39"/>
      <c r="CP24" s="60" t="str">
        <f t="shared" si="28"/>
        <v/>
      </c>
      <c r="CQ24" s="32"/>
      <c r="CR24" s="39"/>
      <c r="CS24" s="33" t="str">
        <f t="shared" si="29"/>
        <v/>
      </c>
      <c r="CT24" s="48"/>
      <c r="CU24" s="39"/>
      <c r="CV24" s="60" t="str">
        <f t="shared" si="30"/>
        <v/>
      </c>
      <c r="CW24" s="32"/>
      <c r="CX24" s="39"/>
      <c r="CY24" s="33" t="str">
        <f t="shared" si="31"/>
        <v/>
      </c>
      <c r="CZ24" s="32"/>
      <c r="DA24" s="39"/>
      <c r="DB24" s="33" t="str">
        <f t="shared" si="32"/>
        <v/>
      </c>
      <c r="DC24" s="32"/>
      <c r="DD24" s="39"/>
      <c r="DE24" s="33" t="str">
        <f t="shared" si="33"/>
        <v/>
      </c>
      <c r="DF24" s="32"/>
      <c r="DG24" s="39"/>
      <c r="DH24" s="33" t="str">
        <f t="shared" si="34"/>
        <v/>
      </c>
      <c r="DI24" s="32"/>
      <c r="DJ24" s="39"/>
      <c r="DK24" s="33" t="str">
        <f t="shared" si="35"/>
        <v/>
      </c>
      <c r="DL24" s="32"/>
      <c r="DM24" s="39"/>
      <c r="DN24" s="33" t="str">
        <f t="shared" si="36"/>
        <v/>
      </c>
      <c r="DO24" s="48"/>
      <c r="DP24" s="39"/>
      <c r="DQ24" s="33" t="str">
        <f t="shared" si="37"/>
        <v/>
      </c>
      <c r="DR24" s="123">
        <f t="shared" si="39"/>
        <v>3</v>
      </c>
      <c r="DS24" s="106">
        <f t="shared" si="39"/>
        <v>4</v>
      </c>
      <c r="DT24" s="127">
        <f t="shared" si="40"/>
        <v>7</v>
      </c>
      <c r="DU24" s="129">
        <f t="shared" si="41"/>
        <v>42.857142857142854</v>
      </c>
    </row>
    <row r="25" spans="1:273" s="42" customFormat="1" ht="15" customHeight="1" thickTop="1" thickBot="1">
      <c r="A25" s="89" t="s">
        <v>98</v>
      </c>
      <c r="B25" s="66"/>
      <c r="C25" s="55"/>
      <c r="D25" s="59" t="str">
        <f t="shared" si="38"/>
        <v/>
      </c>
      <c r="E25" s="40">
        <v>1</v>
      </c>
      <c r="F25" s="55">
        <v>0</v>
      </c>
      <c r="G25" s="41">
        <f t="shared" si="42"/>
        <v>100</v>
      </c>
      <c r="H25" s="49"/>
      <c r="I25" s="55"/>
      <c r="J25" s="59" t="str">
        <f t="shared" si="0"/>
        <v/>
      </c>
      <c r="K25" s="40"/>
      <c r="L25" s="55"/>
      <c r="M25" s="41" t="str">
        <f t="shared" si="1"/>
        <v/>
      </c>
      <c r="N25" s="49"/>
      <c r="O25" s="55"/>
      <c r="P25" s="59" t="str">
        <f t="shared" si="2"/>
        <v/>
      </c>
      <c r="Q25" s="40">
        <v>1</v>
      </c>
      <c r="R25" s="55">
        <v>0</v>
      </c>
      <c r="S25" s="41">
        <f t="shared" si="3"/>
        <v>100</v>
      </c>
      <c r="T25" s="49"/>
      <c r="U25" s="55"/>
      <c r="V25" s="59" t="str">
        <f t="shared" si="4"/>
        <v/>
      </c>
      <c r="W25" s="40">
        <v>2</v>
      </c>
      <c r="X25" s="55">
        <v>0</v>
      </c>
      <c r="Y25" s="41">
        <f t="shared" si="5"/>
        <v>100</v>
      </c>
      <c r="Z25" s="49"/>
      <c r="AA25" s="55"/>
      <c r="AB25" s="59" t="str">
        <f t="shared" si="6"/>
        <v/>
      </c>
      <c r="AC25" s="40">
        <v>1</v>
      </c>
      <c r="AD25" s="55">
        <v>0</v>
      </c>
      <c r="AE25" s="41">
        <f t="shared" si="7"/>
        <v>100</v>
      </c>
      <c r="AF25" s="49">
        <v>0</v>
      </c>
      <c r="AG25" s="55">
        <v>1</v>
      </c>
      <c r="AH25" s="59">
        <f t="shared" si="8"/>
        <v>0</v>
      </c>
      <c r="AI25" s="40"/>
      <c r="AJ25" s="55"/>
      <c r="AK25" s="41" t="str">
        <f t="shared" si="9"/>
        <v/>
      </c>
      <c r="AL25" s="49"/>
      <c r="AM25" s="55"/>
      <c r="AN25" s="59" t="str">
        <f t="shared" si="10"/>
        <v/>
      </c>
      <c r="AO25" s="40">
        <v>0</v>
      </c>
      <c r="AP25" s="55">
        <v>1</v>
      </c>
      <c r="AQ25" s="41">
        <f t="shared" si="11"/>
        <v>0</v>
      </c>
      <c r="AR25" s="49">
        <v>1</v>
      </c>
      <c r="AS25" s="55">
        <v>0</v>
      </c>
      <c r="AT25" s="59">
        <f t="shared" si="12"/>
        <v>100</v>
      </c>
      <c r="AU25" s="40"/>
      <c r="AV25" s="55"/>
      <c r="AW25" s="41" t="str">
        <f t="shared" si="13"/>
        <v/>
      </c>
      <c r="AX25" s="49"/>
      <c r="AY25" s="55"/>
      <c r="AZ25" s="59" t="str">
        <f t="shared" si="14"/>
        <v/>
      </c>
      <c r="BA25" s="40"/>
      <c r="BB25" s="55"/>
      <c r="BC25" s="41" t="str">
        <f t="shared" si="15"/>
        <v/>
      </c>
      <c r="BD25" s="49"/>
      <c r="BE25" s="55"/>
      <c r="BF25" s="59" t="str">
        <f t="shared" si="16"/>
        <v/>
      </c>
      <c r="BG25" s="40"/>
      <c r="BH25" s="55"/>
      <c r="BI25" s="41" t="str">
        <f t="shared" si="17"/>
        <v/>
      </c>
      <c r="BJ25" s="49"/>
      <c r="BK25" s="55"/>
      <c r="BL25" s="59" t="str">
        <f t="shared" si="18"/>
        <v/>
      </c>
      <c r="BM25" s="40"/>
      <c r="BN25" s="55"/>
      <c r="BO25" s="41" t="str">
        <f t="shared" si="19"/>
        <v/>
      </c>
      <c r="BP25" s="56"/>
      <c r="BQ25" s="100"/>
      <c r="BR25" s="102"/>
      <c r="BS25" s="40">
        <v>0</v>
      </c>
      <c r="BT25" s="55">
        <v>1</v>
      </c>
      <c r="BU25" s="41">
        <f t="shared" si="21"/>
        <v>0</v>
      </c>
      <c r="BV25" s="49"/>
      <c r="BW25" s="55"/>
      <c r="BX25" s="59" t="str">
        <f t="shared" si="22"/>
        <v/>
      </c>
      <c r="BY25" s="40"/>
      <c r="BZ25" s="55"/>
      <c r="CA25" s="41" t="str">
        <f t="shared" si="23"/>
        <v/>
      </c>
      <c r="CB25" s="49"/>
      <c r="CC25" s="55"/>
      <c r="CD25" s="59" t="str">
        <f t="shared" si="24"/>
        <v/>
      </c>
      <c r="CE25" s="40"/>
      <c r="CF25" s="55"/>
      <c r="CG25" s="41" t="str">
        <f t="shared" si="25"/>
        <v/>
      </c>
      <c r="CH25" s="49"/>
      <c r="CI25" s="55"/>
      <c r="CJ25" s="59" t="str">
        <f t="shared" si="26"/>
        <v/>
      </c>
      <c r="CK25" s="40"/>
      <c r="CL25" s="55"/>
      <c r="CM25" s="41" t="str">
        <f t="shared" si="27"/>
        <v/>
      </c>
      <c r="CN25" s="49"/>
      <c r="CO25" s="55"/>
      <c r="CP25" s="59" t="str">
        <f t="shared" si="28"/>
        <v/>
      </c>
      <c r="CQ25" s="40"/>
      <c r="CR25" s="55"/>
      <c r="CS25" s="41" t="str">
        <f t="shared" si="29"/>
        <v/>
      </c>
      <c r="CT25" s="49"/>
      <c r="CU25" s="55"/>
      <c r="CV25" s="59" t="str">
        <f t="shared" si="30"/>
        <v/>
      </c>
      <c r="CW25" s="40"/>
      <c r="CX25" s="55"/>
      <c r="CY25" s="41" t="str">
        <f t="shared" si="31"/>
        <v/>
      </c>
      <c r="CZ25" s="40"/>
      <c r="DA25" s="55"/>
      <c r="DB25" s="41" t="str">
        <f t="shared" si="32"/>
        <v/>
      </c>
      <c r="DC25" s="40"/>
      <c r="DD25" s="55"/>
      <c r="DE25" s="41" t="str">
        <f t="shared" si="33"/>
        <v/>
      </c>
      <c r="DF25" s="40"/>
      <c r="DG25" s="55"/>
      <c r="DH25" s="41" t="str">
        <f t="shared" si="34"/>
        <v/>
      </c>
      <c r="DI25" s="40"/>
      <c r="DJ25" s="55"/>
      <c r="DK25" s="41" t="str">
        <f t="shared" si="35"/>
        <v/>
      </c>
      <c r="DL25" s="40"/>
      <c r="DM25" s="55"/>
      <c r="DN25" s="41" t="str">
        <f t="shared" si="36"/>
        <v/>
      </c>
      <c r="DO25" s="49"/>
      <c r="DP25" s="55"/>
      <c r="DQ25" s="41" t="str">
        <f t="shared" si="37"/>
        <v/>
      </c>
      <c r="DR25" s="122">
        <f t="shared" si="39"/>
        <v>6</v>
      </c>
      <c r="DS25" s="83">
        <f t="shared" si="39"/>
        <v>3</v>
      </c>
      <c r="DT25" s="126">
        <f t="shared" si="40"/>
        <v>9</v>
      </c>
      <c r="DU25" s="130">
        <f t="shared" si="41"/>
        <v>66.666666666666657</v>
      </c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</row>
    <row r="26" spans="1:273" s="35" customFormat="1" ht="15" customHeight="1" thickTop="1" thickBot="1">
      <c r="A26" s="85" t="s">
        <v>93</v>
      </c>
      <c r="B26" s="65"/>
      <c r="C26" s="39"/>
      <c r="D26" s="60" t="str">
        <f t="shared" si="38"/>
        <v/>
      </c>
      <c r="E26" s="32">
        <v>0</v>
      </c>
      <c r="F26" s="39">
        <v>1</v>
      </c>
      <c r="G26" s="33">
        <f t="shared" si="42"/>
        <v>0</v>
      </c>
      <c r="H26" s="48"/>
      <c r="I26" s="39"/>
      <c r="J26" s="60" t="str">
        <f t="shared" si="0"/>
        <v/>
      </c>
      <c r="K26" s="32"/>
      <c r="L26" s="39"/>
      <c r="M26" s="33" t="str">
        <f t="shared" si="1"/>
        <v/>
      </c>
      <c r="N26" s="48"/>
      <c r="O26" s="39"/>
      <c r="P26" s="60" t="str">
        <f t="shared" si="2"/>
        <v/>
      </c>
      <c r="Q26" s="32"/>
      <c r="R26" s="39"/>
      <c r="S26" s="33" t="str">
        <f t="shared" si="3"/>
        <v/>
      </c>
      <c r="T26" s="48">
        <v>1</v>
      </c>
      <c r="U26" s="39">
        <v>0</v>
      </c>
      <c r="V26" s="60">
        <f t="shared" si="4"/>
        <v>100</v>
      </c>
      <c r="W26" s="32"/>
      <c r="X26" s="39"/>
      <c r="Y26" s="33" t="str">
        <f t="shared" si="5"/>
        <v/>
      </c>
      <c r="Z26" s="48"/>
      <c r="AA26" s="39"/>
      <c r="AB26" s="60" t="str">
        <f t="shared" si="6"/>
        <v/>
      </c>
      <c r="AC26" s="32"/>
      <c r="AD26" s="39"/>
      <c r="AE26" s="33" t="str">
        <f t="shared" si="7"/>
        <v/>
      </c>
      <c r="AF26" s="48"/>
      <c r="AG26" s="39"/>
      <c r="AH26" s="60" t="str">
        <f t="shared" si="8"/>
        <v/>
      </c>
      <c r="AI26" s="32"/>
      <c r="AJ26" s="39"/>
      <c r="AK26" s="33" t="str">
        <f t="shared" si="9"/>
        <v/>
      </c>
      <c r="AL26" s="48"/>
      <c r="AM26" s="39"/>
      <c r="AN26" s="60" t="str">
        <f t="shared" si="10"/>
        <v/>
      </c>
      <c r="AO26" s="32">
        <v>1</v>
      </c>
      <c r="AP26" s="39">
        <v>0</v>
      </c>
      <c r="AQ26" s="33">
        <f t="shared" si="11"/>
        <v>100</v>
      </c>
      <c r="AR26" s="48"/>
      <c r="AS26" s="39"/>
      <c r="AT26" s="60" t="str">
        <f t="shared" si="12"/>
        <v/>
      </c>
      <c r="AU26" s="32">
        <v>0</v>
      </c>
      <c r="AV26" s="39">
        <v>1</v>
      </c>
      <c r="AW26" s="33">
        <f t="shared" si="13"/>
        <v>0</v>
      </c>
      <c r="AX26" s="48"/>
      <c r="AY26" s="39"/>
      <c r="AZ26" s="60" t="str">
        <f t="shared" si="14"/>
        <v/>
      </c>
      <c r="BA26" s="32"/>
      <c r="BB26" s="39"/>
      <c r="BC26" s="33" t="str">
        <f t="shared" si="15"/>
        <v/>
      </c>
      <c r="BD26" s="48"/>
      <c r="BE26" s="39"/>
      <c r="BF26" s="60" t="str">
        <f t="shared" si="16"/>
        <v/>
      </c>
      <c r="BG26" s="32"/>
      <c r="BH26" s="39"/>
      <c r="BI26" s="33" t="str">
        <f t="shared" si="17"/>
        <v/>
      </c>
      <c r="BJ26" s="48"/>
      <c r="BK26" s="39"/>
      <c r="BL26" s="60" t="str">
        <f t="shared" si="18"/>
        <v/>
      </c>
      <c r="BM26" s="32"/>
      <c r="BN26" s="39"/>
      <c r="BO26" s="33" t="str">
        <f t="shared" si="19"/>
        <v/>
      </c>
      <c r="BP26" s="48">
        <v>1</v>
      </c>
      <c r="BQ26" s="39">
        <v>0</v>
      </c>
      <c r="BR26" s="60">
        <f t="shared" si="20"/>
        <v>100</v>
      </c>
      <c r="BS26" s="110"/>
      <c r="BT26" s="111"/>
      <c r="BU26" s="101"/>
      <c r="BV26" s="48"/>
      <c r="BW26" s="39"/>
      <c r="BX26" s="60" t="str">
        <f t="shared" si="22"/>
        <v/>
      </c>
      <c r="BY26" s="32"/>
      <c r="BZ26" s="39"/>
      <c r="CA26" s="33" t="str">
        <f t="shared" si="23"/>
        <v/>
      </c>
      <c r="CB26" s="48"/>
      <c r="CC26" s="39"/>
      <c r="CD26" s="60" t="str">
        <f t="shared" si="24"/>
        <v/>
      </c>
      <c r="CE26" s="32"/>
      <c r="CF26" s="39"/>
      <c r="CG26" s="33" t="str">
        <f t="shared" si="25"/>
        <v/>
      </c>
      <c r="CH26" s="48"/>
      <c r="CI26" s="39"/>
      <c r="CJ26" s="60" t="str">
        <f t="shared" si="26"/>
        <v/>
      </c>
      <c r="CK26" s="32"/>
      <c r="CL26" s="39"/>
      <c r="CM26" s="33" t="str">
        <f t="shared" si="27"/>
        <v/>
      </c>
      <c r="CN26" s="48"/>
      <c r="CO26" s="39"/>
      <c r="CP26" s="60" t="str">
        <f t="shared" si="28"/>
        <v/>
      </c>
      <c r="CQ26" s="32"/>
      <c r="CR26" s="39"/>
      <c r="CS26" s="33" t="str">
        <f t="shared" si="29"/>
        <v/>
      </c>
      <c r="CT26" s="48"/>
      <c r="CU26" s="39"/>
      <c r="CV26" s="60" t="str">
        <f t="shared" si="30"/>
        <v/>
      </c>
      <c r="CW26" s="32"/>
      <c r="CX26" s="39"/>
      <c r="CY26" s="33" t="str">
        <f t="shared" si="31"/>
        <v/>
      </c>
      <c r="CZ26" s="32"/>
      <c r="DA26" s="39"/>
      <c r="DB26" s="33" t="str">
        <f t="shared" si="32"/>
        <v/>
      </c>
      <c r="DC26" s="32"/>
      <c r="DD26" s="39"/>
      <c r="DE26" s="33" t="str">
        <f t="shared" si="33"/>
        <v/>
      </c>
      <c r="DF26" s="32"/>
      <c r="DG26" s="39"/>
      <c r="DH26" s="33" t="str">
        <f t="shared" si="34"/>
        <v/>
      </c>
      <c r="DI26" s="32"/>
      <c r="DJ26" s="39"/>
      <c r="DK26" s="33" t="str">
        <f t="shared" si="35"/>
        <v/>
      </c>
      <c r="DL26" s="32"/>
      <c r="DM26" s="39"/>
      <c r="DN26" s="33" t="str">
        <f t="shared" si="36"/>
        <v/>
      </c>
      <c r="DO26" s="48"/>
      <c r="DP26" s="39"/>
      <c r="DQ26" s="33" t="str">
        <f t="shared" si="37"/>
        <v/>
      </c>
      <c r="DR26" s="123">
        <f t="shared" si="39"/>
        <v>3</v>
      </c>
      <c r="DS26" s="106">
        <f t="shared" si="39"/>
        <v>2</v>
      </c>
      <c r="DT26" s="127">
        <f t="shared" si="40"/>
        <v>5</v>
      </c>
      <c r="DU26" s="129">
        <f t="shared" si="41"/>
        <v>60</v>
      </c>
    </row>
    <row r="27" spans="1:273" s="34" customFormat="1" ht="15" customHeight="1" thickTop="1" thickBot="1">
      <c r="A27" s="89" t="s">
        <v>101</v>
      </c>
      <c r="B27" s="66"/>
      <c r="C27" s="55"/>
      <c r="D27" s="59" t="str">
        <f t="shared" si="38"/>
        <v/>
      </c>
      <c r="E27" s="40"/>
      <c r="F27" s="55"/>
      <c r="G27" s="41" t="str">
        <f t="shared" si="42"/>
        <v/>
      </c>
      <c r="H27" s="49"/>
      <c r="I27" s="55"/>
      <c r="J27" s="59" t="str">
        <f t="shared" si="0"/>
        <v/>
      </c>
      <c r="K27" s="40"/>
      <c r="L27" s="55"/>
      <c r="M27" s="41" t="str">
        <f t="shared" si="1"/>
        <v/>
      </c>
      <c r="N27" s="49">
        <v>1</v>
      </c>
      <c r="O27" s="55">
        <v>0</v>
      </c>
      <c r="P27" s="59">
        <f t="shared" si="2"/>
        <v>100</v>
      </c>
      <c r="Q27" s="40"/>
      <c r="R27" s="55"/>
      <c r="S27" s="41" t="str">
        <f t="shared" si="3"/>
        <v/>
      </c>
      <c r="T27" s="49"/>
      <c r="U27" s="55"/>
      <c r="V27" s="59" t="str">
        <f t="shared" si="4"/>
        <v/>
      </c>
      <c r="W27" s="40"/>
      <c r="X27" s="55"/>
      <c r="Y27" s="41" t="str">
        <f t="shared" si="5"/>
        <v/>
      </c>
      <c r="Z27" s="49"/>
      <c r="AA27" s="55"/>
      <c r="AB27" s="59" t="str">
        <f t="shared" si="6"/>
        <v/>
      </c>
      <c r="AC27" s="40"/>
      <c r="AD27" s="55"/>
      <c r="AE27" s="41" t="str">
        <f t="shared" si="7"/>
        <v/>
      </c>
      <c r="AF27" s="49">
        <v>0</v>
      </c>
      <c r="AG27" s="55">
        <v>1</v>
      </c>
      <c r="AH27" s="59">
        <f t="shared" si="8"/>
        <v>0</v>
      </c>
      <c r="AI27" s="40"/>
      <c r="AJ27" s="55"/>
      <c r="AK27" s="41" t="str">
        <f t="shared" si="9"/>
        <v/>
      </c>
      <c r="AL27" s="49"/>
      <c r="AM27" s="55"/>
      <c r="AN27" s="59" t="str">
        <f t="shared" si="10"/>
        <v/>
      </c>
      <c r="AO27" s="40"/>
      <c r="AP27" s="55"/>
      <c r="AQ27" s="41" t="str">
        <f t="shared" si="11"/>
        <v/>
      </c>
      <c r="AR27" s="49">
        <v>1</v>
      </c>
      <c r="AS27" s="55">
        <v>0</v>
      </c>
      <c r="AT27" s="59">
        <f t="shared" si="12"/>
        <v>100</v>
      </c>
      <c r="AU27" s="40"/>
      <c r="AV27" s="55"/>
      <c r="AW27" s="41" t="str">
        <f t="shared" si="13"/>
        <v/>
      </c>
      <c r="AX27" s="49"/>
      <c r="AY27" s="55"/>
      <c r="AZ27" s="59" t="str">
        <f t="shared" si="14"/>
        <v/>
      </c>
      <c r="BA27" s="40"/>
      <c r="BB27" s="55"/>
      <c r="BC27" s="41" t="str">
        <f t="shared" si="15"/>
        <v/>
      </c>
      <c r="BD27" s="49"/>
      <c r="BE27" s="55"/>
      <c r="BF27" s="59" t="str">
        <f t="shared" si="16"/>
        <v/>
      </c>
      <c r="BG27" s="40"/>
      <c r="BH27" s="55"/>
      <c r="BI27" s="41" t="str">
        <f t="shared" si="17"/>
        <v/>
      </c>
      <c r="BJ27" s="49"/>
      <c r="BK27" s="55"/>
      <c r="BL27" s="59" t="str">
        <f t="shared" si="18"/>
        <v/>
      </c>
      <c r="BM27" s="40"/>
      <c r="BN27" s="55"/>
      <c r="BO27" s="41" t="str">
        <f t="shared" si="19"/>
        <v/>
      </c>
      <c r="BP27" s="49"/>
      <c r="BQ27" s="55"/>
      <c r="BR27" s="59" t="str">
        <f t="shared" si="20"/>
        <v/>
      </c>
      <c r="BS27" s="40"/>
      <c r="BT27" s="55"/>
      <c r="BU27" s="41" t="str">
        <f t="shared" si="21"/>
        <v/>
      </c>
      <c r="BV27" s="56"/>
      <c r="BW27" s="100"/>
      <c r="BX27" s="102"/>
      <c r="BY27" s="40"/>
      <c r="BZ27" s="55"/>
      <c r="CA27" s="41" t="str">
        <f t="shared" si="23"/>
        <v/>
      </c>
      <c r="CB27" s="49"/>
      <c r="CC27" s="55"/>
      <c r="CD27" s="59" t="str">
        <f t="shared" si="24"/>
        <v/>
      </c>
      <c r="CE27" s="40"/>
      <c r="CF27" s="55"/>
      <c r="CG27" s="41" t="str">
        <f t="shared" si="25"/>
        <v/>
      </c>
      <c r="CH27" s="49"/>
      <c r="CI27" s="55"/>
      <c r="CJ27" s="59" t="str">
        <f t="shared" si="26"/>
        <v/>
      </c>
      <c r="CK27" s="40"/>
      <c r="CL27" s="55"/>
      <c r="CM27" s="41" t="str">
        <f t="shared" si="27"/>
        <v/>
      </c>
      <c r="CN27" s="49"/>
      <c r="CO27" s="55"/>
      <c r="CP27" s="59" t="str">
        <f t="shared" si="28"/>
        <v/>
      </c>
      <c r="CQ27" s="40"/>
      <c r="CR27" s="55"/>
      <c r="CS27" s="41" t="str">
        <f t="shared" si="29"/>
        <v/>
      </c>
      <c r="CT27" s="49"/>
      <c r="CU27" s="55"/>
      <c r="CV27" s="59" t="str">
        <f t="shared" si="30"/>
        <v/>
      </c>
      <c r="CW27" s="40"/>
      <c r="CX27" s="55"/>
      <c r="CY27" s="41" t="str">
        <f t="shared" si="31"/>
        <v/>
      </c>
      <c r="CZ27" s="40"/>
      <c r="DA27" s="55"/>
      <c r="DB27" s="41" t="str">
        <f t="shared" si="32"/>
        <v/>
      </c>
      <c r="DC27" s="40"/>
      <c r="DD27" s="55"/>
      <c r="DE27" s="41" t="str">
        <f t="shared" si="33"/>
        <v/>
      </c>
      <c r="DF27" s="40"/>
      <c r="DG27" s="55"/>
      <c r="DH27" s="41" t="str">
        <f t="shared" si="34"/>
        <v/>
      </c>
      <c r="DI27" s="40"/>
      <c r="DJ27" s="55"/>
      <c r="DK27" s="41" t="str">
        <f t="shared" si="35"/>
        <v/>
      </c>
      <c r="DL27" s="40"/>
      <c r="DM27" s="55"/>
      <c r="DN27" s="41" t="str">
        <f t="shared" si="36"/>
        <v/>
      </c>
      <c r="DO27" s="49"/>
      <c r="DP27" s="55"/>
      <c r="DQ27" s="41" t="str">
        <f t="shared" si="37"/>
        <v/>
      </c>
      <c r="DR27" s="122">
        <f t="shared" si="39"/>
        <v>2</v>
      </c>
      <c r="DS27" s="83">
        <f t="shared" si="39"/>
        <v>1</v>
      </c>
      <c r="DT27" s="126">
        <f t="shared" si="40"/>
        <v>3</v>
      </c>
      <c r="DU27" s="130">
        <f t="shared" si="41"/>
        <v>66.666666666666657</v>
      </c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</row>
    <row r="28" spans="1:273" s="35" customFormat="1" ht="15" customHeight="1" thickTop="1" thickBot="1">
      <c r="A28" s="85"/>
      <c r="B28" s="65"/>
      <c r="C28" s="39"/>
      <c r="D28" s="60" t="str">
        <f t="shared" si="38"/>
        <v/>
      </c>
      <c r="E28" s="32"/>
      <c r="F28" s="39"/>
      <c r="G28" s="33" t="str">
        <f t="shared" si="42"/>
        <v/>
      </c>
      <c r="H28" s="48"/>
      <c r="I28" s="39"/>
      <c r="J28" s="60" t="str">
        <f t="shared" si="0"/>
        <v/>
      </c>
      <c r="K28" s="32"/>
      <c r="L28" s="39"/>
      <c r="M28" s="33" t="str">
        <f t="shared" si="1"/>
        <v/>
      </c>
      <c r="N28" s="48"/>
      <c r="O28" s="39"/>
      <c r="P28" s="60" t="str">
        <f t="shared" si="2"/>
        <v/>
      </c>
      <c r="Q28" s="32"/>
      <c r="R28" s="39"/>
      <c r="S28" s="33" t="str">
        <f t="shared" si="3"/>
        <v/>
      </c>
      <c r="T28" s="48"/>
      <c r="U28" s="39"/>
      <c r="V28" s="60" t="str">
        <f t="shared" si="4"/>
        <v/>
      </c>
      <c r="W28" s="32"/>
      <c r="X28" s="39"/>
      <c r="Y28" s="33" t="str">
        <f t="shared" si="5"/>
        <v/>
      </c>
      <c r="Z28" s="48"/>
      <c r="AA28" s="39"/>
      <c r="AB28" s="60" t="str">
        <f t="shared" si="6"/>
        <v/>
      </c>
      <c r="AC28" s="32"/>
      <c r="AD28" s="39"/>
      <c r="AE28" s="33" t="str">
        <f t="shared" si="7"/>
        <v/>
      </c>
      <c r="AF28" s="48"/>
      <c r="AG28" s="39"/>
      <c r="AH28" s="60" t="str">
        <f t="shared" si="8"/>
        <v/>
      </c>
      <c r="AI28" s="32"/>
      <c r="AJ28" s="39"/>
      <c r="AK28" s="33" t="str">
        <f t="shared" si="9"/>
        <v/>
      </c>
      <c r="AL28" s="48"/>
      <c r="AM28" s="39"/>
      <c r="AN28" s="60" t="str">
        <f t="shared" si="10"/>
        <v/>
      </c>
      <c r="AO28" s="32"/>
      <c r="AP28" s="39"/>
      <c r="AQ28" s="33" t="str">
        <f t="shared" si="11"/>
        <v/>
      </c>
      <c r="AR28" s="48"/>
      <c r="AS28" s="39"/>
      <c r="AT28" s="60" t="str">
        <f t="shared" si="12"/>
        <v/>
      </c>
      <c r="AU28" s="32"/>
      <c r="AV28" s="39"/>
      <c r="AW28" s="33" t="str">
        <f t="shared" si="13"/>
        <v/>
      </c>
      <c r="AX28" s="48"/>
      <c r="AY28" s="39"/>
      <c r="AZ28" s="60" t="str">
        <f t="shared" si="14"/>
        <v/>
      </c>
      <c r="BA28" s="32"/>
      <c r="BB28" s="39"/>
      <c r="BC28" s="33" t="str">
        <f t="shared" si="15"/>
        <v/>
      </c>
      <c r="BD28" s="48"/>
      <c r="BE28" s="39"/>
      <c r="BF28" s="60" t="str">
        <f t="shared" si="16"/>
        <v/>
      </c>
      <c r="BG28" s="32"/>
      <c r="BH28" s="39"/>
      <c r="BI28" s="33" t="str">
        <f t="shared" si="17"/>
        <v/>
      </c>
      <c r="BJ28" s="48"/>
      <c r="BK28" s="39"/>
      <c r="BL28" s="60" t="str">
        <f t="shared" si="18"/>
        <v/>
      </c>
      <c r="BM28" s="32"/>
      <c r="BN28" s="39"/>
      <c r="BO28" s="33" t="str">
        <f t="shared" si="19"/>
        <v/>
      </c>
      <c r="BP28" s="48"/>
      <c r="BQ28" s="39"/>
      <c r="BR28" s="60" t="str">
        <f t="shared" si="20"/>
        <v/>
      </c>
      <c r="BS28" s="32"/>
      <c r="BT28" s="39"/>
      <c r="BU28" s="33" t="str">
        <f t="shared" si="21"/>
        <v/>
      </c>
      <c r="BV28" s="48"/>
      <c r="BW28" s="39"/>
      <c r="BX28" s="60" t="str">
        <f t="shared" si="22"/>
        <v/>
      </c>
      <c r="BY28" s="110"/>
      <c r="BZ28" s="111"/>
      <c r="CA28" s="101"/>
      <c r="CB28" s="48"/>
      <c r="CC28" s="39"/>
      <c r="CD28" s="60" t="str">
        <f t="shared" si="24"/>
        <v/>
      </c>
      <c r="CE28" s="32"/>
      <c r="CF28" s="39"/>
      <c r="CG28" s="33" t="str">
        <f t="shared" si="25"/>
        <v/>
      </c>
      <c r="CH28" s="48"/>
      <c r="CI28" s="39"/>
      <c r="CJ28" s="60" t="str">
        <f t="shared" si="26"/>
        <v/>
      </c>
      <c r="CK28" s="32"/>
      <c r="CL28" s="39"/>
      <c r="CM28" s="33" t="str">
        <f t="shared" si="27"/>
        <v/>
      </c>
      <c r="CN28" s="48"/>
      <c r="CO28" s="39"/>
      <c r="CP28" s="60" t="str">
        <f t="shared" si="28"/>
        <v/>
      </c>
      <c r="CQ28" s="32"/>
      <c r="CR28" s="39"/>
      <c r="CS28" s="33" t="str">
        <f t="shared" si="29"/>
        <v/>
      </c>
      <c r="CT28" s="48"/>
      <c r="CU28" s="39"/>
      <c r="CV28" s="60" t="str">
        <f t="shared" si="30"/>
        <v/>
      </c>
      <c r="CW28" s="32"/>
      <c r="CX28" s="39"/>
      <c r="CY28" s="33" t="str">
        <f t="shared" si="31"/>
        <v/>
      </c>
      <c r="CZ28" s="32"/>
      <c r="DA28" s="39"/>
      <c r="DB28" s="33" t="str">
        <f t="shared" si="32"/>
        <v/>
      </c>
      <c r="DC28" s="32"/>
      <c r="DD28" s="39"/>
      <c r="DE28" s="33" t="str">
        <f t="shared" si="33"/>
        <v/>
      </c>
      <c r="DF28" s="32"/>
      <c r="DG28" s="39"/>
      <c r="DH28" s="33" t="str">
        <f t="shared" si="34"/>
        <v/>
      </c>
      <c r="DI28" s="32"/>
      <c r="DJ28" s="39"/>
      <c r="DK28" s="33" t="str">
        <f t="shared" si="35"/>
        <v/>
      </c>
      <c r="DL28" s="32"/>
      <c r="DM28" s="39"/>
      <c r="DN28" s="33" t="str">
        <f t="shared" si="36"/>
        <v/>
      </c>
      <c r="DO28" s="48"/>
      <c r="DP28" s="39"/>
      <c r="DQ28" s="33" t="str">
        <f t="shared" si="37"/>
        <v/>
      </c>
      <c r="DR28" s="123">
        <f t="shared" si="39"/>
        <v>0</v>
      </c>
      <c r="DS28" s="106">
        <f t="shared" si="39"/>
        <v>0</v>
      </c>
      <c r="DT28" s="127">
        <f t="shared" si="40"/>
        <v>0</v>
      </c>
      <c r="DU28" s="129" t="str">
        <f t="shared" si="41"/>
        <v/>
      </c>
    </row>
    <row r="29" spans="1:273" s="34" customFormat="1" ht="15" customHeight="1" thickTop="1" thickBot="1">
      <c r="A29" s="89"/>
      <c r="B29" s="67"/>
      <c r="C29" s="62"/>
      <c r="D29" s="59" t="str">
        <f t="shared" si="38"/>
        <v/>
      </c>
      <c r="E29" s="61"/>
      <c r="F29" s="62"/>
      <c r="G29" s="41" t="str">
        <f t="shared" si="42"/>
        <v/>
      </c>
      <c r="H29" s="63"/>
      <c r="I29" s="62"/>
      <c r="J29" s="59" t="str">
        <f t="shared" si="0"/>
        <v/>
      </c>
      <c r="K29" s="61"/>
      <c r="L29" s="62"/>
      <c r="M29" s="41" t="str">
        <f t="shared" si="1"/>
        <v/>
      </c>
      <c r="N29" s="63"/>
      <c r="O29" s="62"/>
      <c r="P29" s="59" t="str">
        <f t="shared" si="2"/>
        <v/>
      </c>
      <c r="Q29" s="61"/>
      <c r="R29" s="62"/>
      <c r="S29" s="41" t="str">
        <f t="shared" si="3"/>
        <v/>
      </c>
      <c r="T29" s="63"/>
      <c r="U29" s="62"/>
      <c r="V29" s="59" t="str">
        <f t="shared" si="4"/>
        <v/>
      </c>
      <c r="W29" s="61"/>
      <c r="X29" s="62"/>
      <c r="Y29" s="41" t="str">
        <f t="shared" si="5"/>
        <v/>
      </c>
      <c r="Z29" s="63"/>
      <c r="AA29" s="62"/>
      <c r="AB29" s="59" t="str">
        <f t="shared" si="6"/>
        <v/>
      </c>
      <c r="AC29" s="61"/>
      <c r="AD29" s="62"/>
      <c r="AE29" s="41" t="str">
        <f t="shared" si="7"/>
        <v/>
      </c>
      <c r="AF29" s="63"/>
      <c r="AG29" s="62"/>
      <c r="AH29" s="59" t="str">
        <f t="shared" si="8"/>
        <v/>
      </c>
      <c r="AI29" s="61"/>
      <c r="AJ29" s="62"/>
      <c r="AK29" s="41" t="str">
        <f t="shared" si="9"/>
        <v/>
      </c>
      <c r="AL29" s="49"/>
      <c r="AM29" s="55"/>
      <c r="AN29" s="59" t="str">
        <f t="shared" si="10"/>
        <v/>
      </c>
      <c r="AO29" s="40"/>
      <c r="AP29" s="55"/>
      <c r="AQ29" s="41" t="str">
        <f t="shared" si="11"/>
        <v/>
      </c>
      <c r="AR29" s="49"/>
      <c r="AS29" s="55"/>
      <c r="AT29" s="59" t="str">
        <f t="shared" si="12"/>
        <v/>
      </c>
      <c r="AU29" s="40"/>
      <c r="AV29" s="55"/>
      <c r="AW29" s="41" t="str">
        <f t="shared" si="13"/>
        <v/>
      </c>
      <c r="AX29" s="49"/>
      <c r="AY29" s="55"/>
      <c r="AZ29" s="59" t="str">
        <f t="shared" si="14"/>
        <v/>
      </c>
      <c r="BA29" s="40"/>
      <c r="BB29" s="55"/>
      <c r="BC29" s="41" t="str">
        <f t="shared" si="15"/>
        <v/>
      </c>
      <c r="BD29" s="49"/>
      <c r="BE29" s="55"/>
      <c r="BF29" s="59" t="str">
        <f t="shared" si="16"/>
        <v/>
      </c>
      <c r="BG29" s="40"/>
      <c r="BH29" s="55"/>
      <c r="BI29" s="41" t="str">
        <f t="shared" si="17"/>
        <v/>
      </c>
      <c r="BJ29" s="49"/>
      <c r="BK29" s="55"/>
      <c r="BL29" s="59" t="str">
        <f t="shared" si="18"/>
        <v/>
      </c>
      <c r="BM29" s="40"/>
      <c r="BN29" s="55"/>
      <c r="BO29" s="41" t="str">
        <f t="shared" si="19"/>
        <v/>
      </c>
      <c r="BP29" s="49"/>
      <c r="BQ29" s="55"/>
      <c r="BR29" s="59" t="str">
        <f t="shared" si="20"/>
        <v/>
      </c>
      <c r="BS29" s="40"/>
      <c r="BT29" s="55"/>
      <c r="BU29" s="41" t="str">
        <f t="shared" si="21"/>
        <v/>
      </c>
      <c r="BV29" s="49"/>
      <c r="BW29" s="55"/>
      <c r="BX29" s="59" t="str">
        <f t="shared" si="22"/>
        <v/>
      </c>
      <c r="BY29" s="40"/>
      <c r="BZ29" s="55"/>
      <c r="CA29" s="41" t="str">
        <f t="shared" si="23"/>
        <v/>
      </c>
      <c r="CB29" s="56"/>
      <c r="CC29" s="100"/>
      <c r="CD29" s="102"/>
      <c r="CE29" s="40"/>
      <c r="CF29" s="55"/>
      <c r="CG29" s="41" t="str">
        <f t="shared" si="25"/>
        <v/>
      </c>
      <c r="CH29" s="49"/>
      <c r="CI29" s="55"/>
      <c r="CJ29" s="59" t="str">
        <f t="shared" si="26"/>
        <v/>
      </c>
      <c r="CK29" s="40"/>
      <c r="CL29" s="55"/>
      <c r="CM29" s="41" t="str">
        <f t="shared" si="27"/>
        <v/>
      </c>
      <c r="CN29" s="49"/>
      <c r="CO29" s="55"/>
      <c r="CP29" s="59" t="str">
        <f t="shared" si="28"/>
        <v/>
      </c>
      <c r="CQ29" s="40"/>
      <c r="CR29" s="55"/>
      <c r="CS29" s="41" t="str">
        <f t="shared" si="29"/>
        <v/>
      </c>
      <c r="CT29" s="49"/>
      <c r="CU29" s="55"/>
      <c r="CV29" s="59" t="str">
        <f t="shared" si="30"/>
        <v/>
      </c>
      <c r="CW29" s="40"/>
      <c r="CX29" s="55"/>
      <c r="CY29" s="41" t="str">
        <f t="shared" si="31"/>
        <v/>
      </c>
      <c r="CZ29" s="40"/>
      <c r="DA29" s="55"/>
      <c r="DB29" s="41" t="str">
        <f t="shared" si="32"/>
        <v/>
      </c>
      <c r="DC29" s="40"/>
      <c r="DD29" s="55"/>
      <c r="DE29" s="41" t="str">
        <f t="shared" si="33"/>
        <v/>
      </c>
      <c r="DF29" s="40"/>
      <c r="DG29" s="55"/>
      <c r="DH29" s="41" t="str">
        <f t="shared" si="34"/>
        <v/>
      </c>
      <c r="DI29" s="40"/>
      <c r="DJ29" s="55"/>
      <c r="DK29" s="41" t="str">
        <f t="shared" si="35"/>
        <v/>
      </c>
      <c r="DL29" s="40"/>
      <c r="DM29" s="55"/>
      <c r="DN29" s="41" t="str">
        <f t="shared" si="36"/>
        <v/>
      </c>
      <c r="DO29" s="49"/>
      <c r="DP29" s="55"/>
      <c r="DQ29" s="41" t="str">
        <f t="shared" si="37"/>
        <v/>
      </c>
      <c r="DR29" s="122">
        <f t="shared" si="39"/>
        <v>0</v>
      </c>
      <c r="DS29" s="83">
        <f t="shared" si="39"/>
        <v>0</v>
      </c>
      <c r="DT29" s="126">
        <f t="shared" si="40"/>
        <v>0</v>
      </c>
      <c r="DU29" s="130" t="str">
        <f t="shared" si="41"/>
        <v/>
      </c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</row>
    <row r="30" spans="1:273" s="35" customFormat="1" ht="15" customHeight="1" thickTop="1" thickBot="1">
      <c r="A30" s="85"/>
      <c r="B30" s="65"/>
      <c r="C30" s="39"/>
      <c r="D30" s="60" t="str">
        <f t="shared" si="38"/>
        <v/>
      </c>
      <c r="E30" s="32"/>
      <c r="F30" s="39"/>
      <c r="G30" s="33" t="str">
        <f t="shared" si="42"/>
        <v/>
      </c>
      <c r="H30" s="48"/>
      <c r="I30" s="39"/>
      <c r="J30" s="60" t="str">
        <f t="shared" si="0"/>
        <v/>
      </c>
      <c r="K30" s="32"/>
      <c r="L30" s="39"/>
      <c r="M30" s="33" t="str">
        <f t="shared" si="1"/>
        <v/>
      </c>
      <c r="N30" s="48"/>
      <c r="O30" s="39"/>
      <c r="P30" s="60" t="str">
        <f t="shared" si="2"/>
        <v/>
      </c>
      <c r="Q30" s="32"/>
      <c r="R30" s="39"/>
      <c r="S30" s="33" t="str">
        <f t="shared" si="3"/>
        <v/>
      </c>
      <c r="T30" s="48"/>
      <c r="U30" s="39"/>
      <c r="V30" s="60" t="str">
        <f t="shared" si="4"/>
        <v/>
      </c>
      <c r="W30" s="32"/>
      <c r="X30" s="39"/>
      <c r="Y30" s="33" t="str">
        <f t="shared" si="5"/>
        <v/>
      </c>
      <c r="Z30" s="48"/>
      <c r="AA30" s="39"/>
      <c r="AB30" s="60" t="str">
        <f t="shared" si="6"/>
        <v/>
      </c>
      <c r="AC30" s="32"/>
      <c r="AD30" s="39"/>
      <c r="AE30" s="33" t="str">
        <f t="shared" si="7"/>
        <v/>
      </c>
      <c r="AF30" s="48"/>
      <c r="AG30" s="39"/>
      <c r="AH30" s="60" t="str">
        <f t="shared" si="8"/>
        <v/>
      </c>
      <c r="AI30" s="32"/>
      <c r="AJ30" s="39"/>
      <c r="AK30" s="33" t="str">
        <f t="shared" si="9"/>
        <v/>
      </c>
      <c r="AL30" s="48"/>
      <c r="AM30" s="39"/>
      <c r="AN30" s="60" t="str">
        <f t="shared" si="10"/>
        <v/>
      </c>
      <c r="AO30" s="32"/>
      <c r="AP30" s="39"/>
      <c r="AQ30" s="33" t="str">
        <f t="shared" si="11"/>
        <v/>
      </c>
      <c r="AR30" s="48"/>
      <c r="AS30" s="39"/>
      <c r="AT30" s="60" t="str">
        <f t="shared" si="12"/>
        <v/>
      </c>
      <c r="AU30" s="32"/>
      <c r="AV30" s="39"/>
      <c r="AW30" s="33" t="str">
        <f t="shared" si="13"/>
        <v/>
      </c>
      <c r="AX30" s="48"/>
      <c r="AY30" s="39"/>
      <c r="AZ30" s="60" t="str">
        <f t="shared" si="14"/>
        <v/>
      </c>
      <c r="BA30" s="32"/>
      <c r="BB30" s="39"/>
      <c r="BC30" s="33" t="str">
        <f t="shared" si="15"/>
        <v/>
      </c>
      <c r="BD30" s="48"/>
      <c r="BE30" s="39"/>
      <c r="BF30" s="60" t="str">
        <f t="shared" si="16"/>
        <v/>
      </c>
      <c r="BG30" s="32"/>
      <c r="BH30" s="39"/>
      <c r="BI30" s="33" t="str">
        <f t="shared" si="17"/>
        <v/>
      </c>
      <c r="BJ30" s="48"/>
      <c r="BK30" s="39"/>
      <c r="BL30" s="60" t="str">
        <f t="shared" si="18"/>
        <v/>
      </c>
      <c r="BM30" s="32"/>
      <c r="BN30" s="39"/>
      <c r="BO30" s="33" t="str">
        <f t="shared" si="19"/>
        <v/>
      </c>
      <c r="BP30" s="48"/>
      <c r="BQ30" s="39"/>
      <c r="BR30" s="60" t="str">
        <f t="shared" si="20"/>
        <v/>
      </c>
      <c r="BS30" s="32"/>
      <c r="BT30" s="39"/>
      <c r="BU30" s="33" t="str">
        <f t="shared" si="21"/>
        <v/>
      </c>
      <c r="BV30" s="48"/>
      <c r="BW30" s="39"/>
      <c r="BX30" s="60" t="str">
        <f t="shared" si="22"/>
        <v/>
      </c>
      <c r="BY30" s="32"/>
      <c r="BZ30" s="39"/>
      <c r="CA30" s="33" t="str">
        <f t="shared" si="23"/>
        <v/>
      </c>
      <c r="CB30" s="48"/>
      <c r="CC30" s="39"/>
      <c r="CD30" s="60" t="str">
        <f t="shared" si="24"/>
        <v/>
      </c>
      <c r="CE30" s="110"/>
      <c r="CF30" s="111"/>
      <c r="CG30" s="101"/>
      <c r="CH30" s="48"/>
      <c r="CI30" s="39"/>
      <c r="CJ30" s="60" t="str">
        <f t="shared" si="26"/>
        <v/>
      </c>
      <c r="CK30" s="32"/>
      <c r="CL30" s="39"/>
      <c r="CM30" s="33" t="str">
        <f t="shared" si="27"/>
        <v/>
      </c>
      <c r="CN30" s="48"/>
      <c r="CO30" s="39"/>
      <c r="CP30" s="60" t="str">
        <f t="shared" si="28"/>
        <v/>
      </c>
      <c r="CQ30" s="32"/>
      <c r="CR30" s="39"/>
      <c r="CS30" s="33" t="str">
        <f t="shared" si="29"/>
        <v/>
      </c>
      <c r="CT30" s="48"/>
      <c r="CU30" s="39"/>
      <c r="CV30" s="60" t="str">
        <f t="shared" si="30"/>
        <v/>
      </c>
      <c r="CW30" s="32"/>
      <c r="CX30" s="39"/>
      <c r="CY30" s="33" t="str">
        <f t="shared" si="31"/>
        <v/>
      </c>
      <c r="CZ30" s="32"/>
      <c r="DA30" s="39"/>
      <c r="DB30" s="33" t="str">
        <f t="shared" si="32"/>
        <v/>
      </c>
      <c r="DC30" s="32"/>
      <c r="DD30" s="39"/>
      <c r="DE30" s="33" t="str">
        <f t="shared" si="33"/>
        <v/>
      </c>
      <c r="DF30" s="32"/>
      <c r="DG30" s="39"/>
      <c r="DH30" s="33" t="str">
        <f t="shared" si="34"/>
        <v/>
      </c>
      <c r="DI30" s="32"/>
      <c r="DJ30" s="39"/>
      <c r="DK30" s="33" t="str">
        <f t="shared" si="35"/>
        <v/>
      </c>
      <c r="DL30" s="32"/>
      <c r="DM30" s="39"/>
      <c r="DN30" s="33" t="str">
        <f t="shared" si="36"/>
        <v/>
      </c>
      <c r="DO30" s="48"/>
      <c r="DP30" s="39"/>
      <c r="DQ30" s="33" t="str">
        <f t="shared" si="37"/>
        <v/>
      </c>
      <c r="DR30" s="123">
        <f t="shared" si="39"/>
        <v>0</v>
      </c>
      <c r="DS30" s="106">
        <f t="shared" si="39"/>
        <v>0</v>
      </c>
      <c r="DT30" s="127">
        <f t="shared" si="40"/>
        <v>0</v>
      </c>
      <c r="DU30" s="129" t="str">
        <f t="shared" si="41"/>
        <v/>
      </c>
    </row>
    <row r="31" spans="1:273" s="34" customFormat="1" ht="15" customHeight="1" thickTop="1" thickBot="1">
      <c r="A31" s="89"/>
      <c r="B31" s="66"/>
      <c r="C31" s="55"/>
      <c r="D31" s="59" t="str">
        <f t="shared" si="38"/>
        <v/>
      </c>
      <c r="E31" s="40"/>
      <c r="F31" s="55"/>
      <c r="G31" s="41" t="str">
        <f t="shared" si="42"/>
        <v/>
      </c>
      <c r="H31" s="49"/>
      <c r="I31" s="55"/>
      <c r="J31" s="59" t="str">
        <f t="shared" si="0"/>
        <v/>
      </c>
      <c r="K31" s="40"/>
      <c r="L31" s="55"/>
      <c r="M31" s="41" t="str">
        <f t="shared" si="1"/>
        <v/>
      </c>
      <c r="N31" s="49"/>
      <c r="O31" s="55"/>
      <c r="P31" s="59" t="str">
        <f t="shared" si="2"/>
        <v/>
      </c>
      <c r="Q31" s="40"/>
      <c r="R31" s="55"/>
      <c r="S31" s="41" t="str">
        <f t="shared" si="3"/>
        <v/>
      </c>
      <c r="T31" s="49"/>
      <c r="U31" s="55"/>
      <c r="V31" s="59" t="str">
        <f t="shared" si="4"/>
        <v/>
      </c>
      <c r="W31" s="40"/>
      <c r="X31" s="55"/>
      <c r="Y31" s="41" t="str">
        <f t="shared" si="5"/>
        <v/>
      </c>
      <c r="Z31" s="49"/>
      <c r="AA31" s="55"/>
      <c r="AB31" s="59" t="str">
        <f t="shared" si="6"/>
        <v/>
      </c>
      <c r="AC31" s="40"/>
      <c r="AD31" s="55"/>
      <c r="AE31" s="41" t="str">
        <f t="shared" si="7"/>
        <v/>
      </c>
      <c r="AF31" s="49"/>
      <c r="AG31" s="55"/>
      <c r="AH31" s="59" t="str">
        <f t="shared" si="8"/>
        <v/>
      </c>
      <c r="AI31" s="40"/>
      <c r="AJ31" s="55"/>
      <c r="AK31" s="41" t="str">
        <f t="shared" si="9"/>
        <v/>
      </c>
      <c r="AL31" s="49"/>
      <c r="AM31" s="55"/>
      <c r="AN31" s="59" t="str">
        <f t="shared" si="10"/>
        <v/>
      </c>
      <c r="AO31" s="40"/>
      <c r="AP31" s="55"/>
      <c r="AQ31" s="41" t="str">
        <f t="shared" si="11"/>
        <v/>
      </c>
      <c r="AR31" s="49"/>
      <c r="AS31" s="55"/>
      <c r="AT31" s="59" t="str">
        <f t="shared" si="12"/>
        <v/>
      </c>
      <c r="AU31" s="40"/>
      <c r="AV31" s="55"/>
      <c r="AW31" s="41" t="str">
        <f t="shared" si="13"/>
        <v/>
      </c>
      <c r="AX31" s="49"/>
      <c r="AY31" s="55"/>
      <c r="AZ31" s="59" t="str">
        <f t="shared" si="14"/>
        <v/>
      </c>
      <c r="BA31" s="40"/>
      <c r="BB31" s="55"/>
      <c r="BC31" s="41" t="str">
        <f t="shared" si="15"/>
        <v/>
      </c>
      <c r="BD31" s="49"/>
      <c r="BE31" s="55"/>
      <c r="BF31" s="59" t="str">
        <f t="shared" si="16"/>
        <v/>
      </c>
      <c r="BG31" s="40"/>
      <c r="BH31" s="55"/>
      <c r="BI31" s="41" t="str">
        <f t="shared" si="17"/>
        <v/>
      </c>
      <c r="BJ31" s="49"/>
      <c r="BK31" s="55"/>
      <c r="BL31" s="59" t="str">
        <f t="shared" si="18"/>
        <v/>
      </c>
      <c r="BM31" s="40"/>
      <c r="BN31" s="55"/>
      <c r="BO31" s="41" t="str">
        <f t="shared" si="19"/>
        <v/>
      </c>
      <c r="BP31" s="49"/>
      <c r="BQ31" s="55"/>
      <c r="BR31" s="59" t="str">
        <f t="shared" si="20"/>
        <v/>
      </c>
      <c r="BS31" s="40"/>
      <c r="BT31" s="55"/>
      <c r="BU31" s="41" t="str">
        <f t="shared" si="21"/>
        <v/>
      </c>
      <c r="BV31" s="49"/>
      <c r="BW31" s="55"/>
      <c r="BX31" s="59" t="str">
        <f t="shared" si="22"/>
        <v/>
      </c>
      <c r="BY31" s="40"/>
      <c r="BZ31" s="55"/>
      <c r="CA31" s="41" t="str">
        <f t="shared" si="23"/>
        <v/>
      </c>
      <c r="CB31" s="49"/>
      <c r="CC31" s="55"/>
      <c r="CD31" s="59" t="str">
        <f t="shared" si="24"/>
        <v/>
      </c>
      <c r="CE31" s="40"/>
      <c r="CF31" s="55"/>
      <c r="CG31" s="41" t="str">
        <f t="shared" si="25"/>
        <v/>
      </c>
      <c r="CH31" s="56"/>
      <c r="CI31" s="100"/>
      <c r="CJ31" s="102"/>
      <c r="CK31" s="40"/>
      <c r="CL31" s="55"/>
      <c r="CM31" s="41" t="str">
        <f t="shared" si="27"/>
        <v/>
      </c>
      <c r="CN31" s="49"/>
      <c r="CO31" s="55"/>
      <c r="CP31" s="59" t="str">
        <f t="shared" si="28"/>
        <v/>
      </c>
      <c r="CQ31" s="40"/>
      <c r="CR31" s="55"/>
      <c r="CS31" s="41" t="str">
        <f t="shared" si="29"/>
        <v/>
      </c>
      <c r="CT31" s="49"/>
      <c r="CU31" s="55"/>
      <c r="CV31" s="59" t="str">
        <f t="shared" si="30"/>
        <v/>
      </c>
      <c r="CW31" s="40"/>
      <c r="CX31" s="55"/>
      <c r="CY31" s="41" t="str">
        <f t="shared" si="31"/>
        <v/>
      </c>
      <c r="CZ31" s="40"/>
      <c r="DA31" s="55"/>
      <c r="DB31" s="41" t="str">
        <f t="shared" si="32"/>
        <v/>
      </c>
      <c r="DC31" s="40"/>
      <c r="DD31" s="55"/>
      <c r="DE31" s="41" t="str">
        <f t="shared" si="33"/>
        <v/>
      </c>
      <c r="DF31" s="40"/>
      <c r="DG31" s="55"/>
      <c r="DH31" s="41" t="str">
        <f t="shared" si="34"/>
        <v/>
      </c>
      <c r="DI31" s="40"/>
      <c r="DJ31" s="55"/>
      <c r="DK31" s="41" t="str">
        <f t="shared" si="35"/>
        <v/>
      </c>
      <c r="DL31" s="40"/>
      <c r="DM31" s="55"/>
      <c r="DN31" s="41" t="str">
        <f t="shared" si="36"/>
        <v/>
      </c>
      <c r="DO31" s="49"/>
      <c r="DP31" s="55"/>
      <c r="DQ31" s="41" t="str">
        <f t="shared" si="37"/>
        <v/>
      </c>
      <c r="DR31" s="122">
        <f t="shared" si="39"/>
        <v>0</v>
      </c>
      <c r="DS31" s="83">
        <f t="shared" si="39"/>
        <v>0</v>
      </c>
      <c r="DT31" s="126">
        <f t="shared" si="40"/>
        <v>0</v>
      </c>
      <c r="DU31" s="130" t="str">
        <f t="shared" si="41"/>
        <v/>
      </c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</row>
    <row r="32" spans="1:273" s="35" customFormat="1" ht="15" customHeight="1" thickTop="1" thickBot="1">
      <c r="A32" s="85"/>
      <c r="B32" s="65"/>
      <c r="C32" s="39"/>
      <c r="D32" s="60" t="str">
        <f t="shared" si="38"/>
        <v/>
      </c>
      <c r="E32" s="32"/>
      <c r="F32" s="39"/>
      <c r="G32" s="33" t="str">
        <f t="shared" si="42"/>
        <v/>
      </c>
      <c r="H32" s="48"/>
      <c r="I32" s="39"/>
      <c r="J32" s="60" t="str">
        <f t="shared" si="0"/>
        <v/>
      </c>
      <c r="K32" s="32"/>
      <c r="L32" s="39"/>
      <c r="M32" s="33" t="str">
        <f t="shared" si="1"/>
        <v/>
      </c>
      <c r="N32" s="48"/>
      <c r="O32" s="39"/>
      <c r="P32" s="60" t="str">
        <f t="shared" si="2"/>
        <v/>
      </c>
      <c r="Q32" s="32"/>
      <c r="R32" s="39"/>
      <c r="S32" s="33" t="str">
        <f t="shared" si="3"/>
        <v/>
      </c>
      <c r="T32" s="48"/>
      <c r="U32" s="39"/>
      <c r="V32" s="60" t="str">
        <f t="shared" si="4"/>
        <v/>
      </c>
      <c r="W32" s="32"/>
      <c r="X32" s="39"/>
      <c r="Y32" s="33" t="str">
        <f t="shared" si="5"/>
        <v/>
      </c>
      <c r="Z32" s="48"/>
      <c r="AA32" s="39"/>
      <c r="AB32" s="60" t="str">
        <f t="shared" si="6"/>
        <v/>
      </c>
      <c r="AC32" s="32"/>
      <c r="AD32" s="39"/>
      <c r="AE32" s="33" t="str">
        <f t="shared" si="7"/>
        <v/>
      </c>
      <c r="AF32" s="48"/>
      <c r="AG32" s="39"/>
      <c r="AH32" s="60" t="str">
        <f t="shared" si="8"/>
        <v/>
      </c>
      <c r="AI32" s="32"/>
      <c r="AJ32" s="39"/>
      <c r="AK32" s="33" t="str">
        <f t="shared" si="9"/>
        <v/>
      </c>
      <c r="AL32" s="48"/>
      <c r="AM32" s="39"/>
      <c r="AN32" s="60" t="str">
        <f t="shared" si="10"/>
        <v/>
      </c>
      <c r="AO32" s="32"/>
      <c r="AP32" s="39"/>
      <c r="AQ32" s="33" t="str">
        <f t="shared" si="11"/>
        <v/>
      </c>
      <c r="AR32" s="48"/>
      <c r="AS32" s="39"/>
      <c r="AT32" s="60" t="str">
        <f t="shared" si="12"/>
        <v/>
      </c>
      <c r="AU32" s="32"/>
      <c r="AV32" s="39"/>
      <c r="AW32" s="33" t="str">
        <f t="shared" si="13"/>
        <v/>
      </c>
      <c r="AX32" s="48"/>
      <c r="AY32" s="39"/>
      <c r="AZ32" s="60" t="str">
        <f t="shared" si="14"/>
        <v/>
      </c>
      <c r="BA32" s="32"/>
      <c r="BB32" s="39"/>
      <c r="BC32" s="33" t="str">
        <f t="shared" si="15"/>
        <v/>
      </c>
      <c r="BD32" s="48"/>
      <c r="BE32" s="39"/>
      <c r="BF32" s="60" t="str">
        <f t="shared" si="16"/>
        <v/>
      </c>
      <c r="BG32" s="32"/>
      <c r="BH32" s="39"/>
      <c r="BI32" s="33" t="str">
        <f t="shared" si="17"/>
        <v/>
      </c>
      <c r="BJ32" s="48"/>
      <c r="BK32" s="39"/>
      <c r="BL32" s="60" t="str">
        <f t="shared" si="18"/>
        <v/>
      </c>
      <c r="BM32" s="32"/>
      <c r="BN32" s="39"/>
      <c r="BO32" s="33" t="str">
        <f t="shared" si="19"/>
        <v/>
      </c>
      <c r="BP32" s="48"/>
      <c r="BQ32" s="39"/>
      <c r="BR32" s="60" t="str">
        <f t="shared" si="20"/>
        <v/>
      </c>
      <c r="BS32" s="32"/>
      <c r="BT32" s="39"/>
      <c r="BU32" s="33" t="str">
        <f t="shared" si="21"/>
        <v/>
      </c>
      <c r="BV32" s="48"/>
      <c r="BW32" s="39"/>
      <c r="BX32" s="60" t="str">
        <f t="shared" si="22"/>
        <v/>
      </c>
      <c r="BY32" s="32"/>
      <c r="BZ32" s="39"/>
      <c r="CA32" s="33" t="str">
        <f t="shared" si="23"/>
        <v/>
      </c>
      <c r="CB32" s="48"/>
      <c r="CC32" s="39"/>
      <c r="CD32" s="60" t="str">
        <f t="shared" si="24"/>
        <v/>
      </c>
      <c r="CE32" s="32"/>
      <c r="CF32" s="39"/>
      <c r="CG32" s="33" t="str">
        <f t="shared" si="25"/>
        <v/>
      </c>
      <c r="CH32" s="48"/>
      <c r="CI32" s="39"/>
      <c r="CJ32" s="60" t="str">
        <f t="shared" si="26"/>
        <v/>
      </c>
      <c r="CK32" s="110"/>
      <c r="CL32" s="111"/>
      <c r="CM32" s="101"/>
      <c r="CN32" s="48"/>
      <c r="CO32" s="39"/>
      <c r="CP32" s="60" t="str">
        <f t="shared" si="28"/>
        <v/>
      </c>
      <c r="CQ32" s="32"/>
      <c r="CR32" s="39"/>
      <c r="CS32" s="33" t="str">
        <f t="shared" si="29"/>
        <v/>
      </c>
      <c r="CT32" s="48"/>
      <c r="CU32" s="39"/>
      <c r="CV32" s="60" t="str">
        <f t="shared" si="30"/>
        <v/>
      </c>
      <c r="CW32" s="32"/>
      <c r="CX32" s="39"/>
      <c r="CY32" s="33" t="str">
        <f t="shared" si="31"/>
        <v/>
      </c>
      <c r="CZ32" s="32"/>
      <c r="DA32" s="39"/>
      <c r="DB32" s="33" t="str">
        <f t="shared" si="32"/>
        <v/>
      </c>
      <c r="DC32" s="32"/>
      <c r="DD32" s="39"/>
      <c r="DE32" s="33" t="str">
        <f t="shared" si="33"/>
        <v/>
      </c>
      <c r="DF32" s="32"/>
      <c r="DG32" s="39"/>
      <c r="DH32" s="33" t="str">
        <f t="shared" si="34"/>
        <v/>
      </c>
      <c r="DI32" s="32"/>
      <c r="DJ32" s="39"/>
      <c r="DK32" s="33" t="str">
        <f t="shared" si="35"/>
        <v/>
      </c>
      <c r="DL32" s="32"/>
      <c r="DM32" s="39"/>
      <c r="DN32" s="33" t="str">
        <f t="shared" si="36"/>
        <v/>
      </c>
      <c r="DO32" s="48"/>
      <c r="DP32" s="39"/>
      <c r="DQ32" s="33" t="str">
        <f t="shared" si="37"/>
        <v/>
      </c>
      <c r="DR32" s="123">
        <f t="shared" si="39"/>
        <v>0</v>
      </c>
      <c r="DS32" s="106">
        <f t="shared" si="39"/>
        <v>0</v>
      </c>
      <c r="DT32" s="127">
        <f t="shared" si="40"/>
        <v>0</v>
      </c>
      <c r="DU32" s="129" t="str">
        <f t="shared" si="41"/>
        <v/>
      </c>
    </row>
    <row r="33" spans="1:273" s="34" customFormat="1" ht="15" customHeight="1" thickTop="1" thickBot="1">
      <c r="A33" s="86"/>
      <c r="B33" s="66"/>
      <c r="C33" s="55"/>
      <c r="D33" s="59" t="str">
        <f t="shared" si="38"/>
        <v/>
      </c>
      <c r="E33" s="40"/>
      <c r="F33" s="55"/>
      <c r="G33" s="41" t="str">
        <f t="shared" si="42"/>
        <v/>
      </c>
      <c r="H33" s="49"/>
      <c r="I33" s="55"/>
      <c r="J33" s="59" t="str">
        <f t="shared" si="0"/>
        <v/>
      </c>
      <c r="K33" s="40"/>
      <c r="L33" s="55"/>
      <c r="M33" s="41" t="str">
        <f t="shared" si="1"/>
        <v/>
      </c>
      <c r="N33" s="49"/>
      <c r="O33" s="55"/>
      <c r="P33" s="59" t="str">
        <f t="shared" si="2"/>
        <v/>
      </c>
      <c r="Q33" s="40"/>
      <c r="R33" s="55"/>
      <c r="S33" s="41" t="str">
        <f t="shared" si="3"/>
        <v/>
      </c>
      <c r="T33" s="49"/>
      <c r="U33" s="55"/>
      <c r="V33" s="59" t="str">
        <f t="shared" si="4"/>
        <v/>
      </c>
      <c r="W33" s="40"/>
      <c r="X33" s="55"/>
      <c r="Y33" s="41" t="str">
        <f t="shared" si="5"/>
        <v/>
      </c>
      <c r="Z33" s="49"/>
      <c r="AA33" s="55"/>
      <c r="AB33" s="59" t="str">
        <f t="shared" si="6"/>
        <v/>
      </c>
      <c r="AC33" s="40"/>
      <c r="AD33" s="55"/>
      <c r="AE33" s="41" t="str">
        <f t="shared" si="7"/>
        <v/>
      </c>
      <c r="AF33" s="49"/>
      <c r="AG33" s="55"/>
      <c r="AH33" s="59" t="str">
        <f t="shared" si="8"/>
        <v/>
      </c>
      <c r="AI33" s="40"/>
      <c r="AJ33" s="55"/>
      <c r="AK33" s="41" t="str">
        <f t="shared" si="9"/>
        <v/>
      </c>
      <c r="AL33" s="49"/>
      <c r="AM33" s="55"/>
      <c r="AN33" s="59" t="str">
        <f t="shared" si="10"/>
        <v/>
      </c>
      <c r="AO33" s="40"/>
      <c r="AP33" s="55"/>
      <c r="AQ33" s="41" t="str">
        <f t="shared" si="11"/>
        <v/>
      </c>
      <c r="AR33" s="49"/>
      <c r="AS33" s="55"/>
      <c r="AT33" s="59" t="str">
        <f t="shared" si="12"/>
        <v/>
      </c>
      <c r="AU33" s="40"/>
      <c r="AV33" s="55"/>
      <c r="AW33" s="41" t="str">
        <f t="shared" si="13"/>
        <v/>
      </c>
      <c r="AX33" s="49"/>
      <c r="AY33" s="55"/>
      <c r="AZ33" s="59" t="str">
        <f t="shared" si="14"/>
        <v/>
      </c>
      <c r="BA33" s="40"/>
      <c r="BB33" s="55"/>
      <c r="BC33" s="41" t="str">
        <f t="shared" si="15"/>
        <v/>
      </c>
      <c r="BD33" s="49"/>
      <c r="BE33" s="55"/>
      <c r="BF33" s="59" t="str">
        <f t="shared" si="16"/>
        <v/>
      </c>
      <c r="BG33" s="40"/>
      <c r="BH33" s="55"/>
      <c r="BI33" s="41" t="str">
        <f t="shared" si="17"/>
        <v/>
      </c>
      <c r="BJ33" s="49"/>
      <c r="BK33" s="55"/>
      <c r="BL33" s="59" t="str">
        <f t="shared" si="18"/>
        <v/>
      </c>
      <c r="BM33" s="40"/>
      <c r="BN33" s="55"/>
      <c r="BO33" s="41" t="str">
        <f t="shared" si="19"/>
        <v/>
      </c>
      <c r="BP33" s="49"/>
      <c r="BQ33" s="55"/>
      <c r="BR33" s="59" t="str">
        <f t="shared" si="20"/>
        <v/>
      </c>
      <c r="BS33" s="40"/>
      <c r="BT33" s="55"/>
      <c r="BU33" s="41" t="str">
        <f t="shared" si="21"/>
        <v/>
      </c>
      <c r="BV33" s="49"/>
      <c r="BW33" s="55"/>
      <c r="BX33" s="59" t="str">
        <f t="shared" si="22"/>
        <v/>
      </c>
      <c r="BY33" s="40"/>
      <c r="BZ33" s="55"/>
      <c r="CA33" s="41" t="str">
        <f t="shared" si="23"/>
        <v/>
      </c>
      <c r="CB33" s="49"/>
      <c r="CC33" s="55"/>
      <c r="CD33" s="59" t="str">
        <f t="shared" si="24"/>
        <v/>
      </c>
      <c r="CE33" s="40"/>
      <c r="CF33" s="55"/>
      <c r="CG33" s="41" t="str">
        <f t="shared" si="25"/>
        <v/>
      </c>
      <c r="CH33" s="49"/>
      <c r="CI33" s="55"/>
      <c r="CJ33" s="59" t="str">
        <f t="shared" si="26"/>
        <v/>
      </c>
      <c r="CK33" s="40"/>
      <c r="CL33" s="55"/>
      <c r="CM33" s="41" t="str">
        <f t="shared" si="27"/>
        <v/>
      </c>
      <c r="CN33" s="56"/>
      <c r="CO33" s="100"/>
      <c r="CP33" s="102"/>
      <c r="CQ33" s="40"/>
      <c r="CR33" s="55"/>
      <c r="CS33" s="41" t="str">
        <f t="shared" si="29"/>
        <v/>
      </c>
      <c r="CT33" s="49"/>
      <c r="CU33" s="55"/>
      <c r="CV33" s="59" t="str">
        <f t="shared" si="30"/>
        <v/>
      </c>
      <c r="CW33" s="40"/>
      <c r="CX33" s="55"/>
      <c r="CY33" s="41" t="str">
        <f t="shared" si="31"/>
        <v/>
      </c>
      <c r="CZ33" s="40"/>
      <c r="DA33" s="55"/>
      <c r="DB33" s="41" t="str">
        <f t="shared" si="32"/>
        <v/>
      </c>
      <c r="DC33" s="40"/>
      <c r="DD33" s="55"/>
      <c r="DE33" s="41" t="str">
        <f t="shared" si="33"/>
        <v/>
      </c>
      <c r="DF33" s="40"/>
      <c r="DG33" s="55"/>
      <c r="DH33" s="41" t="str">
        <f t="shared" si="34"/>
        <v/>
      </c>
      <c r="DI33" s="40"/>
      <c r="DJ33" s="55"/>
      <c r="DK33" s="41" t="str">
        <f t="shared" si="35"/>
        <v/>
      </c>
      <c r="DL33" s="40"/>
      <c r="DM33" s="55"/>
      <c r="DN33" s="41" t="str">
        <f t="shared" si="36"/>
        <v/>
      </c>
      <c r="DO33" s="49"/>
      <c r="DP33" s="55"/>
      <c r="DQ33" s="41" t="str">
        <f t="shared" si="37"/>
        <v/>
      </c>
      <c r="DR33" s="122">
        <f t="shared" si="39"/>
        <v>0</v>
      </c>
      <c r="DS33" s="83">
        <f t="shared" si="39"/>
        <v>0</v>
      </c>
      <c r="DT33" s="126">
        <f t="shared" si="40"/>
        <v>0</v>
      </c>
      <c r="DU33" s="130" t="str">
        <f t="shared" si="41"/>
        <v/>
      </c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</row>
    <row r="34" spans="1:273" s="35" customFormat="1" ht="15" customHeight="1" thickTop="1" thickBot="1">
      <c r="A34" s="85"/>
      <c r="B34" s="65"/>
      <c r="C34" s="39"/>
      <c r="D34" s="60" t="str">
        <f t="shared" si="38"/>
        <v/>
      </c>
      <c r="E34" s="32"/>
      <c r="F34" s="39"/>
      <c r="G34" s="33" t="str">
        <f t="shared" si="42"/>
        <v/>
      </c>
      <c r="H34" s="48"/>
      <c r="I34" s="39"/>
      <c r="J34" s="60" t="str">
        <f t="shared" si="0"/>
        <v/>
      </c>
      <c r="K34" s="32"/>
      <c r="L34" s="39"/>
      <c r="M34" s="33" t="str">
        <f t="shared" si="1"/>
        <v/>
      </c>
      <c r="N34" s="48"/>
      <c r="O34" s="39"/>
      <c r="P34" s="60" t="str">
        <f t="shared" si="2"/>
        <v/>
      </c>
      <c r="Q34" s="32"/>
      <c r="R34" s="39"/>
      <c r="S34" s="33" t="str">
        <f t="shared" si="3"/>
        <v/>
      </c>
      <c r="T34" s="48"/>
      <c r="U34" s="39"/>
      <c r="V34" s="60" t="str">
        <f t="shared" si="4"/>
        <v/>
      </c>
      <c r="W34" s="32"/>
      <c r="X34" s="39"/>
      <c r="Y34" s="33" t="str">
        <f t="shared" si="5"/>
        <v/>
      </c>
      <c r="Z34" s="48"/>
      <c r="AA34" s="39"/>
      <c r="AB34" s="60" t="str">
        <f t="shared" si="6"/>
        <v/>
      </c>
      <c r="AC34" s="32"/>
      <c r="AD34" s="39"/>
      <c r="AE34" s="33" t="str">
        <f t="shared" si="7"/>
        <v/>
      </c>
      <c r="AF34" s="48"/>
      <c r="AG34" s="39"/>
      <c r="AH34" s="60" t="str">
        <f t="shared" si="8"/>
        <v/>
      </c>
      <c r="AI34" s="32"/>
      <c r="AJ34" s="39"/>
      <c r="AK34" s="33" t="str">
        <f t="shared" si="9"/>
        <v/>
      </c>
      <c r="AL34" s="48"/>
      <c r="AM34" s="39"/>
      <c r="AN34" s="60" t="str">
        <f t="shared" si="10"/>
        <v/>
      </c>
      <c r="AO34" s="32"/>
      <c r="AP34" s="39"/>
      <c r="AQ34" s="33" t="str">
        <f t="shared" si="11"/>
        <v/>
      </c>
      <c r="AR34" s="48"/>
      <c r="AS34" s="39"/>
      <c r="AT34" s="60" t="str">
        <f t="shared" si="12"/>
        <v/>
      </c>
      <c r="AU34" s="32"/>
      <c r="AV34" s="39"/>
      <c r="AW34" s="33" t="str">
        <f t="shared" si="13"/>
        <v/>
      </c>
      <c r="AX34" s="48"/>
      <c r="AY34" s="39"/>
      <c r="AZ34" s="60" t="str">
        <f t="shared" si="14"/>
        <v/>
      </c>
      <c r="BA34" s="32"/>
      <c r="BB34" s="39"/>
      <c r="BC34" s="33" t="str">
        <f t="shared" si="15"/>
        <v/>
      </c>
      <c r="BD34" s="48"/>
      <c r="BE34" s="39"/>
      <c r="BF34" s="60" t="str">
        <f t="shared" si="16"/>
        <v/>
      </c>
      <c r="BG34" s="32"/>
      <c r="BH34" s="39"/>
      <c r="BI34" s="33" t="str">
        <f t="shared" si="17"/>
        <v/>
      </c>
      <c r="BJ34" s="48"/>
      <c r="BK34" s="39"/>
      <c r="BL34" s="60" t="str">
        <f t="shared" si="18"/>
        <v/>
      </c>
      <c r="BM34" s="32"/>
      <c r="BN34" s="39"/>
      <c r="BO34" s="33" t="str">
        <f t="shared" si="19"/>
        <v/>
      </c>
      <c r="BP34" s="48"/>
      <c r="BQ34" s="39"/>
      <c r="BR34" s="60" t="str">
        <f t="shared" si="20"/>
        <v/>
      </c>
      <c r="BS34" s="32"/>
      <c r="BT34" s="39"/>
      <c r="BU34" s="33" t="str">
        <f t="shared" si="21"/>
        <v/>
      </c>
      <c r="BV34" s="48"/>
      <c r="BW34" s="39"/>
      <c r="BX34" s="60" t="str">
        <f t="shared" si="22"/>
        <v/>
      </c>
      <c r="BY34" s="32"/>
      <c r="BZ34" s="39"/>
      <c r="CA34" s="33" t="str">
        <f t="shared" si="23"/>
        <v/>
      </c>
      <c r="CB34" s="48"/>
      <c r="CC34" s="39"/>
      <c r="CD34" s="60" t="str">
        <f t="shared" si="24"/>
        <v/>
      </c>
      <c r="CE34" s="32"/>
      <c r="CF34" s="39"/>
      <c r="CG34" s="33" t="str">
        <f t="shared" si="25"/>
        <v/>
      </c>
      <c r="CH34" s="48"/>
      <c r="CI34" s="39"/>
      <c r="CJ34" s="60" t="str">
        <f t="shared" si="26"/>
        <v/>
      </c>
      <c r="CK34" s="32"/>
      <c r="CL34" s="39"/>
      <c r="CM34" s="33" t="str">
        <f t="shared" si="27"/>
        <v/>
      </c>
      <c r="CN34" s="48"/>
      <c r="CO34" s="39"/>
      <c r="CP34" s="60" t="str">
        <f t="shared" si="28"/>
        <v/>
      </c>
      <c r="CQ34" s="110"/>
      <c r="CR34" s="111"/>
      <c r="CS34" s="101"/>
      <c r="CT34" s="48"/>
      <c r="CU34" s="39"/>
      <c r="CV34" s="60" t="str">
        <f t="shared" si="30"/>
        <v/>
      </c>
      <c r="CW34" s="32"/>
      <c r="CX34" s="39"/>
      <c r="CY34" s="33" t="str">
        <f t="shared" si="31"/>
        <v/>
      </c>
      <c r="CZ34" s="32"/>
      <c r="DA34" s="39"/>
      <c r="DB34" s="33" t="str">
        <f t="shared" si="32"/>
        <v/>
      </c>
      <c r="DC34" s="32"/>
      <c r="DD34" s="39"/>
      <c r="DE34" s="33" t="str">
        <f t="shared" si="33"/>
        <v/>
      </c>
      <c r="DF34" s="32"/>
      <c r="DG34" s="39"/>
      <c r="DH34" s="33" t="str">
        <f t="shared" si="34"/>
        <v/>
      </c>
      <c r="DI34" s="32"/>
      <c r="DJ34" s="39"/>
      <c r="DK34" s="33" t="str">
        <f t="shared" si="35"/>
        <v/>
      </c>
      <c r="DL34" s="32"/>
      <c r="DM34" s="39"/>
      <c r="DN34" s="33" t="str">
        <f t="shared" si="36"/>
        <v/>
      </c>
      <c r="DO34" s="48"/>
      <c r="DP34" s="39"/>
      <c r="DQ34" s="33" t="str">
        <f t="shared" si="37"/>
        <v/>
      </c>
      <c r="DR34" s="123">
        <f t="shared" si="39"/>
        <v>0</v>
      </c>
      <c r="DS34" s="106">
        <f t="shared" si="39"/>
        <v>0</v>
      </c>
      <c r="DT34" s="127">
        <f t="shared" si="40"/>
        <v>0</v>
      </c>
      <c r="DU34" s="129" t="str">
        <f t="shared" si="41"/>
        <v/>
      </c>
    </row>
    <row r="35" spans="1:273" s="34" customFormat="1" ht="15" customHeight="1" thickTop="1" thickBot="1">
      <c r="A35" s="86"/>
      <c r="B35" s="66"/>
      <c r="C35" s="55"/>
      <c r="D35" s="59" t="str">
        <f t="shared" si="38"/>
        <v/>
      </c>
      <c r="E35" s="40"/>
      <c r="F35" s="55"/>
      <c r="G35" s="41" t="str">
        <f t="shared" si="42"/>
        <v/>
      </c>
      <c r="H35" s="49"/>
      <c r="I35" s="55"/>
      <c r="J35" s="59" t="str">
        <f t="shared" si="0"/>
        <v/>
      </c>
      <c r="K35" s="40"/>
      <c r="L35" s="55"/>
      <c r="M35" s="41" t="str">
        <f t="shared" si="1"/>
        <v/>
      </c>
      <c r="N35" s="49"/>
      <c r="O35" s="55"/>
      <c r="P35" s="59" t="str">
        <f t="shared" si="2"/>
        <v/>
      </c>
      <c r="Q35" s="40"/>
      <c r="R35" s="55"/>
      <c r="S35" s="41" t="str">
        <f t="shared" si="3"/>
        <v/>
      </c>
      <c r="T35" s="49"/>
      <c r="U35" s="55"/>
      <c r="V35" s="59" t="str">
        <f t="shared" si="4"/>
        <v/>
      </c>
      <c r="W35" s="40"/>
      <c r="X35" s="55"/>
      <c r="Y35" s="41" t="str">
        <f t="shared" si="5"/>
        <v/>
      </c>
      <c r="Z35" s="49"/>
      <c r="AA35" s="55"/>
      <c r="AB35" s="59" t="str">
        <f t="shared" si="6"/>
        <v/>
      </c>
      <c r="AC35" s="40"/>
      <c r="AD35" s="55"/>
      <c r="AE35" s="41" t="str">
        <f t="shared" si="7"/>
        <v/>
      </c>
      <c r="AF35" s="49"/>
      <c r="AG35" s="55"/>
      <c r="AH35" s="59" t="str">
        <f t="shared" si="8"/>
        <v/>
      </c>
      <c r="AI35" s="40"/>
      <c r="AJ35" s="55"/>
      <c r="AK35" s="41" t="str">
        <f t="shared" si="9"/>
        <v/>
      </c>
      <c r="AL35" s="49"/>
      <c r="AM35" s="55"/>
      <c r="AN35" s="59" t="str">
        <f t="shared" si="10"/>
        <v/>
      </c>
      <c r="AO35" s="40"/>
      <c r="AP35" s="55"/>
      <c r="AQ35" s="41" t="str">
        <f t="shared" si="11"/>
        <v/>
      </c>
      <c r="AR35" s="49"/>
      <c r="AS35" s="55"/>
      <c r="AT35" s="59" t="str">
        <f t="shared" si="12"/>
        <v/>
      </c>
      <c r="AU35" s="40"/>
      <c r="AV35" s="55"/>
      <c r="AW35" s="41" t="str">
        <f t="shared" si="13"/>
        <v/>
      </c>
      <c r="AX35" s="49"/>
      <c r="AY35" s="55"/>
      <c r="AZ35" s="59" t="str">
        <f t="shared" si="14"/>
        <v/>
      </c>
      <c r="BA35" s="40"/>
      <c r="BB35" s="55"/>
      <c r="BC35" s="41" t="str">
        <f t="shared" si="15"/>
        <v/>
      </c>
      <c r="BD35" s="49"/>
      <c r="BE35" s="55"/>
      <c r="BF35" s="59" t="str">
        <f t="shared" si="16"/>
        <v/>
      </c>
      <c r="BG35" s="40"/>
      <c r="BH35" s="55"/>
      <c r="BI35" s="41" t="str">
        <f t="shared" si="17"/>
        <v/>
      </c>
      <c r="BJ35" s="49"/>
      <c r="BK35" s="55"/>
      <c r="BL35" s="59" t="str">
        <f t="shared" si="18"/>
        <v/>
      </c>
      <c r="BM35" s="40"/>
      <c r="BN35" s="55"/>
      <c r="BO35" s="41" t="str">
        <f t="shared" si="19"/>
        <v/>
      </c>
      <c r="BP35" s="49"/>
      <c r="BQ35" s="55"/>
      <c r="BR35" s="59" t="str">
        <f t="shared" si="20"/>
        <v/>
      </c>
      <c r="BS35" s="40"/>
      <c r="BT35" s="55"/>
      <c r="BU35" s="41" t="str">
        <f t="shared" si="21"/>
        <v/>
      </c>
      <c r="BV35" s="49"/>
      <c r="BW35" s="55"/>
      <c r="BX35" s="59" t="str">
        <f t="shared" si="22"/>
        <v/>
      </c>
      <c r="BY35" s="40"/>
      <c r="BZ35" s="55"/>
      <c r="CA35" s="41" t="str">
        <f t="shared" si="23"/>
        <v/>
      </c>
      <c r="CB35" s="49"/>
      <c r="CC35" s="55"/>
      <c r="CD35" s="59" t="str">
        <f t="shared" si="24"/>
        <v/>
      </c>
      <c r="CE35" s="40"/>
      <c r="CF35" s="55"/>
      <c r="CG35" s="41" t="str">
        <f t="shared" si="25"/>
        <v/>
      </c>
      <c r="CH35" s="49"/>
      <c r="CI35" s="55"/>
      <c r="CJ35" s="59" t="str">
        <f t="shared" si="26"/>
        <v/>
      </c>
      <c r="CK35" s="40"/>
      <c r="CL35" s="55"/>
      <c r="CM35" s="41" t="str">
        <f t="shared" si="27"/>
        <v/>
      </c>
      <c r="CN35" s="49"/>
      <c r="CO35" s="55"/>
      <c r="CP35" s="59" t="str">
        <f t="shared" si="28"/>
        <v/>
      </c>
      <c r="CQ35" s="40"/>
      <c r="CR35" s="55"/>
      <c r="CS35" s="41" t="str">
        <f t="shared" si="29"/>
        <v/>
      </c>
      <c r="CT35" s="56"/>
      <c r="CU35" s="100"/>
      <c r="CV35" s="102"/>
      <c r="CW35" s="40"/>
      <c r="CX35" s="55"/>
      <c r="CY35" s="41" t="str">
        <f t="shared" si="31"/>
        <v/>
      </c>
      <c r="CZ35" s="40"/>
      <c r="DA35" s="55"/>
      <c r="DB35" s="41" t="str">
        <f t="shared" si="32"/>
        <v/>
      </c>
      <c r="DC35" s="40"/>
      <c r="DD35" s="55"/>
      <c r="DE35" s="41" t="str">
        <f t="shared" si="33"/>
        <v/>
      </c>
      <c r="DF35" s="40"/>
      <c r="DG35" s="55"/>
      <c r="DH35" s="41" t="str">
        <f t="shared" si="34"/>
        <v/>
      </c>
      <c r="DI35" s="40"/>
      <c r="DJ35" s="55"/>
      <c r="DK35" s="41" t="str">
        <f t="shared" si="35"/>
        <v/>
      </c>
      <c r="DL35" s="40"/>
      <c r="DM35" s="55"/>
      <c r="DN35" s="41" t="str">
        <f t="shared" si="36"/>
        <v/>
      </c>
      <c r="DO35" s="49"/>
      <c r="DP35" s="55"/>
      <c r="DQ35" s="41" t="str">
        <f t="shared" si="37"/>
        <v/>
      </c>
      <c r="DR35" s="122">
        <f t="shared" si="39"/>
        <v>0</v>
      </c>
      <c r="DS35" s="83">
        <f t="shared" si="39"/>
        <v>0</v>
      </c>
      <c r="DT35" s="126">
        <f t="shared" si="40"/>
        <v>0</v>
      </c>
      <c r="DU35" s="130" t="str">
        <f t="shared" si="41"/>
        <v/>
      </c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</row>
    <row r="36" spans="1:273" s="35" customFormat="1" ht="15" customHeight="1" thickTop="1" thickBot="1">
      <c r="A36" s="85"/>
      <c r="B36" s="65"/>
      <c r="C36" s="39"/>
      <c r="D36" s="60" t="str">
        <f t="shared" si="38"/>
        <v/>
      </c>
      <c r="E36" s="32"/>
      <c r="F36" s="39"/>
      <c r="G36" s="33" t="str">
        <f t="shared" si="42"/>
        <v/>
      </c>
      <c r="H36" s="132"/>
      <c r="I36" s="133"/>
      <c r="J36" s="134" t="str">
        <f t="shared" si="0"/>
        <v/>
      </c>
      <c r="K36" s="32"/>
      <c r="L36" s="39"/>
      <c r="M36" s="33" t="str">
        <f t="shared" si="1"/>
        <v/>
      </c>
      <c r="N36" s="48"/>
      <c r="O36" s="39"/>
      <c r="P36" s="60" t="str">
        <f t="shared" si="2"/>
        <v/>
      </c>
      <c r="Q36" s="32"/>
      <c r="R36" s="39"/>
      <c r="S36" s="33" t="str">
        <f t="shared" si="3"/>
        <v/>
      </c>
      <c r="T36" s="48"/>
      <c r="U36" s="39"/>
      <c r="V36" s="60" t="str">
        <f t="shared" si="4"/>
        <v/>
      </c>
      <c r="W36" s="32"/>
      <c r="X36" s="39"/>
      <c r="Y36" s="33" t="str">
        <f t="shared" si="5"/>
        <v/>
      </c>
      <c r="Z36" s="48"/>
      <c r="AA36" s="39"/>
      <c r="AB36" s="60" t="str">
        <f t="shared" si="6"/>
        <v/>
      </c>
      <c r="AC36" s="32"/>
      <c r="AD36" s="39"/>
      <c r="AE36" s="33" t="str">
        <f t="shared" si="7"/>
        <v/>
      </c>
      <c r="AF36" s="48"/>
      <c r="AG36" s="39"/>
      <c r="AH36" s="60" t="str">
        <f t="shared" si="8"/>
        <v/>
      </c>
      <c r="AI36" s="32"/>
      <c r="AJ36" s="39"/>
      <c r="AK36" s="33" t="str">
        <f t="shared" si="9"/>
        <v/>
      </c>
      <c r="AL36" s="48"/>
      <c r="AM36" s="39"/>
      <c r="AN36" s="60" t="str">
        <f t="shared" si="10"/>
        <v/>
      </c>
      <c r="AO36" s="32"/>
      <c r="AP36" s="39"/>
      <c r="AQ36" s="33" t="str">
        <f t="shared" si="11"/>
        <v/>
      </c>
      <c r="AR36" s="48"/>
      <c r="AS36" s="39"/>
      <c r="AT36" s="60" t="str">
        <f t="shared" si="12"/>
        <v/>
      </c>
      <c r="AU36" s="32"/>
      <c r="AV36" s="39"/>
      <c r="AW36" s="33" t="str">
        <f t="shared" si="13"/>
        <v/>
      </c>
      <c r="AX36" s="48"/>
      <c r="AY36" s="39"/>
      <c r="AZ36" s="60" t="str">
        <f t="shared" si="14"/>
        <v/>
      </c>
      <c r="BA36" s="32"/>
      <c r="BB36" s="39"/>
      <c r="BC36" s="33" t="str">
        <f t="shared" si="15"/>
        <v/>
      </c>
      <c r="BD36" s="48"/>
      <c r="BE36" s="39"/>
      <c r="BF36" s="60" t="str">
        <f t="shared" si="16"/>
        <v/>
      </c>
      <c r="BG36" s="32"/>
      <c r="BH36" s="39"/>
      <c r="BI36" s="33" t="str">
        <f t="shared" si="17"/>
        <v/>
      </c>
      <c r="BJ36" s="48"/>
      <c r="BK36" s="39"/>
      <c r="BL36" s="60" t="str">
        <f t="shared" si="18"/>
        <v/>
      </c>
      <c r="BM36" s="32"/>
      <c r="BN36" s="39"/>
      <c r="BO36" s="33" t="str">
        <f t="shared" si="19"/>
        <v/>
      </c>
      <c r="BP36" s="48"/>
      <c r="BQ36" s="39"/>
      <c r="BR36" s="60" t="str">
        <f t="shared" si="20"/>
        <v/>
      </c>
      <c r="BS36" s="32"/>
      <c r="BT36" s="39"/>
      <c r="BU36" s="33" t="str">
        <f t="shared" si="21"/>
        <v/>
      </c>
      <c r="BV36" s="48"/>
      <c r="BW36" s="39"/>
      <c r="BX36" s="60" t="str">
        <f t="shared" si="22"/>
        <v/>
      </c>
      <c r="BY36" s="32"/>
      <c r="BZ36" s="39"/>
      <c r="CA36" s="33" t="str">
        <f t="shared" si="23"/>
        <v/>
      </c>
      <c r="CB36" s="48"/>
      <c r="CC36" s="39"/>
      <c r="CD36" s="60" t="str">
        <f t="shared" si="24"/>
        <v/>
      </c>
      <c r="CE36" s="32"/>
      <c r="CF36" s="39"/>
      <c r="CG36" s="33" t="str">
        <f t="shared" si="25"/>
        <v/>
      </c>
      <c r="CH36" s="48"/>
      <c r="CI36" s="39"/>
      <c r="CJ36" s="60" t="str">
        <f t="shared" si="26"/>
        <v/>
      </c>
      <c r="CK36" s="32"/>
      <c r="CL36" s="39"/>
      <c r="CM36" s="33" t="str">
        <f t="shared" si="27"/>
        <v/>
      </c>
      <c r="CN36" s="48"/>
      <c r="CO36" s="39"/>
      <c r="CP36" s="60" t="str">
        <f t="shared" si="28"/>
        <v/>
      </c>
      <c r="CQ36" s="32"/>
      <c r="CR36" s="39"/>
      <c r="CS36" s="33" t="str">
        <f t="shared" si="29"/>
        <v/>
      </c>
      <c r="CT36" s="48"/>
      <c r="CU36" s="39"/>
      <c r="CV36" s="60" t="str">
        <f t="shared" si="30"/>
        <v/>
      </c>
      <c r="CW36" s="110"/>
      <c r="CX36" s="111"/>
      <c r="CY36" s="101"/>
      <c r="CZ36" s="32"/>
      <c r="DA36" s="39"/>
      <c r="DB36" s="33" t="str">
        <f t="shared" si="32"/>
        <v/>
      </c>
      <c r="DC36" s="32"/>
      <c r="DD36" s="39"/>
      <c r="DE36" s="33" t="str">
        <f t="shared" si="33"/>
        <v/>
      </c>
      <c r="DF36" s="32"/>
      <c r="DG36" s="39"/>
      <c r="DH36" s="33" t="str">
        <f t="shared" si="34"/>
        <v/>
      </c>
      <c r="DI36" s="32"/>
      <c r="DJ36" s="39"/>
      <c r="DK36" s="33" t="str">
        <f t="shared" si="35"/>
        <v/>
      </c>
      <c r="DL36" s="32"/>
      <c r="DM36" s="39"/>
      <c r="DN36" s="33" t="str">
        <f t="shared" si="36"/>
        <v/>
      </c>
      <c r="DO36" s="48"/>
      <c r="DP36" s="39"/>
      <c r="DQ36" s="33" t="str">
        <f t="shared" si="37"/>
        <v/>
      </c>
      <c r="DR36" s="123">
        <f t="shared" si="39"/>
        <v>0</v>
      </c>
      <c r="DS36" s="106">
        <f t="shared" si="39"/>
        <v>0</v>
      </c>
      <c r="DT36" s="127">
        <f t="shared" si="40"/>
        <v>0</v>
      </c>
      <c r="DU36" s="129" t="str">
        <f t="shared" si="41"/>
        <v/>
      </c>
    </row>
    <row r="37" spans="1:273" s="34" customFormat="1" ht="15" customHeight="1" thickTop="1" thickBot="1">
      <c r="A37" s="86"/>
      <c r="B37" s="66"/>
      <c r="C37" s="55"/>
      <c r="D37" s="59" t="str">
        <f>IF(B37+C37=0,"",B37/(B37+C37)*100)</f>
        <v/>
      </c>
      <c r="E37" s="40"/>
      <c r="F37" s="55"/>
      <c r="G37" s="41" t="str">
        <f t="shared" si="42"/>
        <v/>
      </c>
      <c r="H37" s="138"/>
      <c r="I37" s="136"/>
      <c r="J37" s="139" t="str">
        <f t="shared" si="0"/>
        <v/>
      </c>
      <c r="K37" s="40"/>
      <c r="L37" s="55"/>
      <c r="M37" s="41" t="str">
        <f t="shared" si="1"/>
        <v/>
      </c>
      <c r="N37" s="49"/>
      <c r="O37" s="55"/>
      <c r="P37" s="59" t="str">
        <f t="shared" si="2"/>
        <v/>
      </c>
      <c r="Q37" s="40"/>
      <c r="R37" s="55"/>
      <c r="S37" s="41" t="str">
        <f t="shared" si="3"/>
        <v/>
      </c>
      <c r="T37" s="49"/>
      <c r="U37" s="55"/>
      <c r="V37" s="59" t="str">
        <f t="shared" si="4"/>
        <v/>
      </c>
      <c r="W37" s="40"/>
      <c r="X37" s="55"/>
      <c r="Y37" s="41" t="str">
        <f t="shared" si="5"/>
        <v/>
      </c>
      <c r="Z37" s="49"/>
      <c r="AA37" s="55"/>
      <c r="AB37" s="59" t="str">
        <f t="shared" si="6"/>
        <v/>
      </c>
      <c r="AC37" s="40"/>
      <c r="AD37" s="55"/>
      <c r="AE37" s="41" t="str">
        <f t="shared" si="7"/>
        <v/>
      </c>
      <c r="AF37" s="49"/>
      <c r="AG37" s="55"/>
      <c r="AH37" s="59" t="str">
        <f t="shared" si="8"/>
        <v/>
      </c>
      <c r="AI37" s="40"/>
      <c r="AJ37" s="55"/>
      <c r="AK37" s="41" t="str">
        <f t="shared" si="9"/>
        <v/>
      </c>
      <c r="AL37" s="49"/>
      <c r="AM37" s="55"/>
      <c r="AN37" s="59" t="str">
        <f t="shared" si="10"/>
        <v/>
      </c>
      <c r="AO37" s="40"/>
      <c r="AP37" s="55"/>
      <c r="AQ37" s="41" t="str">
        <f t="shared" si="11"/>
        <v/>
      </c>
      <c r="AR37" s="49"/>
      <c r="AS37" s="55"/>
      <c r="AT37" s="59" t="str">
        <f t="shared" si="12"/>
        <v/>
      </c>
      <c r="AU37" s="40"/>
      <c r="AV37" s="55"/>
      <c r="AW37" s="41" t="str">
        <f t="shared" si="13"/>
        <v/>
      </c>
      <c r="AX37" s="49"/>
      <c r="AY37" s="55"/>
      <c r="AZ37" s="59" t="str">
        <f t="shared" si="14"/>
        <v/>
      </c>
      <c r="BA37" s="40"/>
      <c r="BB37" s="55"/>
      <c r="BC37" s="41" t="str">
        <f t="shared" si="15"/>
        <v/>
      </c>
      <c r="BD37" s="49"/>
      <c r="BE37" s="55"/>
      <c r="BF37" s="59" t="str">
        <f t="shared" si="16"/>
        <v/>
      </c>
      <c r="BG37" s="40"/>
      <c r="BH37" s="55"/>
      <c r="BI37" s="41" t="str">
        <f t="shared" si="17"/>
        <v/>
      </c>
      <c r="BJ37" s="49"/>
      <c r="BK37" s="55"/>
      <c r="BL37" s="59" t="str">
        <f t="shared" si="18"/>
        <v/>
      </c>
      <c r="BM37" s="40"/>
      <c r="BN37" s="55"/>
      <c r="BO37" s="41" t="str">
        <f t="shared" si="19"/>
        <v/>
      </c>
      <c r="BP37" s="49"/>
      <c r="BQ37" s="55"/>
      <c r="BR37" s="59" t="str">
        <f t="shared" si="20"/>
        <v/>
      </c>
      <c r="BS37" s="40"/>
      <c r="BT37" s="55"/>
      <c r="BU37" s="41" t="str">
        <f t="shared" si="21"/>
        <v/>
      </c>
      <c r="BV37" s="49"/>
      <c r="BW37" s="55"/>
      <c r="BX37" s="59" t="str">
        <f t="shared" si="22"/>
        <v/>
      </c>
      <c r="BY37" s="40"/>
      <c r="BZ37" s="55"/>
      <c r="CA37" s="41" t="str">
        <f t="shared" si="23"/>
        <v/>
      </c>
      <c r="CB37" s="49"/>
      <c r="CC37" s="55"/>
      <c r="CD37" s="59" t="str">
        <f t="shared" si="24"/>
        <v/>
      </c>
      <c r="CE37" s="40"/>
      <c r="CF37" s="55"/>
      <c r="CG37" s="41" t="str">
        <f t="shared" si="25"/>
        <v/>
      </c>
      <c r="CH37" s="49"/>
      <c r="CI37" s="55"/>
      <c r="CJ37" s="59" t="str">
        <f t="shared" si="26"/>
        <v/>
      </c>
      <c r="CK37" s="40"/>
      <c r="CL37" s="55"/>
      <c r="CM37" s="41" t="str">
        <f t="shared" si="27"/>
        <v/>
      </c>
      <c r="CN37" s="49"/>
      <c r="CO37" s="55"/>
      <c r="CP37" s="59" t="str">
        <f t="shared" si="28"/>
        <v/>
      </c>
      <c r="CQ37" s="40"/>
      <c r="CR37" s="55"/>
      <c r="CS37" s="41" t="str">
        <f t="shared" si="29"/>
        <v/>
      </c>
      <c r="CT37" s="49"/>
      <c r="CU37" s="55"/>
      <c r="CV37" s="59" t="str">
        <f t="shared" si="30"/>
        <v/>
      </c>
      <c r="CW37" s="40"/>
      <c r="CX37" s="55"/>
      <c r="CY37" s="41" t="str">
        <f t="shared" si="31"/>
        <v/>
      </c>
      <c r="CZ37" s="31"/>
      <c r="DA37" s="100"/>
      <c r="DB37" s="101" t="str">
        <f t="shared" si="32"/>
        <v/>
      </c>
      <c r="DC37" s="49"/>
      <c r="DD37" s="55"/>
      <c r="DE37" s="59" t="str">
        <f t="shared" si="33"/>
        <v/>
      </c>
      <c r="DF37" s="40"/>
      <c r="DG37" s="55"/>
      <c r="DH37" s="41" t="str">
        <f t="shared" si="34"/>
        <v/>
      </c>
      <c r="DI37" s="49"/>
      <c r="DJ37" s="55"/>
      <c r="DK37" s="59" t="str">
        <f t="shared" si="35"/>
        <v/>
      </c>
      <c r="DL37" s="40"/>
      <c r="DM37" s="55"/>
      <c r="DN37" s="41" t="str">
        <f t="shared" si="36"/>
        <v/>
      </c>
      <c r="DO37" s="150"/>
      <c r="DP37" s="145"/>
      <c r="DQ37" s="146" t="str">
        <f t="shared" si="37"/>
        <v/>
      </c>
      <c r="DR37" s="122">
        <f t="shared" si="39"/>
        <v>0</v>
      </c>
      <c r="DS37" s="83">
        <f t="shared" si="39"/>
        <v>0</v>
      </c>
      <c r="DT37" s="126">
        <f t="shared" si="40"/>
        <v>0</v>
      </c>
      <c r="DU37" s="130" t="str">
        <f t="shared" si="41"/>
        <v/>
      </c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</row>
    <row r="38" spans="1:273" s="35" customFormat="1" ht="15" customHeight="1" thickTop="1" thickBot="1">
      <c r="A38" s="85"/>
      <c r="B38" s="65"/>
      <c r="C38" s="39"/>
      <c r="D38" s="60" t="str">
        <f t="shared" ref="D38:D41" si="43">IF(B38+C38=0,"",B38/(B38+C38)*100)</f>
        <v/>
      </c>
      <c r="E38" s="32"/>
      <c r="F38" s="39"/>
      <c r="G38" s="33" t="str">
        <f t="shared" si="42"/>
        <v/>
      </c>
      <c r="H38" s="32"/>
      <c r="I38" s="39"/>
      <c r="J38" s="33" t="str">
        <f t="shared" si="0"/>
        <v/>
      </c>
      <c r="K38" s="32"/>
      <c r="L38" s="39"/>
      <c r="M38" s="33" t="str">
        <f t="shared" si="1"/>
        <v/>
      </c>
      <c r="N38" s="32"/>
      <c r="O38" s="39"/>
      <c r="P38" s="33" t="str">
        <f t="shared" si="2"/>
        <v/>
      </c>
      <c r="Q38" s="32"/>
      <c r="R38" s="39"/>
      <c r="S38" s="33" t="str">
        <f t="shared" si="3"/>
        <v/>
      </c>
      <c r="T38" s="32"/>
      <c r="U38" s="39"/>
      <c r="V38" s="33" t="str">
        <f t="shared" si="4"/>
        <v/>
      </c>
      <c r="W38" s="32"/>
      <c r="X38" s="39"/>
      <c r="Y38" s="33" t="str">
        <f t="shared" si="5"/>
        <v/>
      </c>
      <c r="Z38" s="32"/>
      <c r="AA38" s="39"/>
      <c r="AB38" s="33" t="str">
        <f t="shared" si="6"/>
        <v/>
      </c>
      <c r="AC38" s="32"/>
      <c r="AD38" s="39"/>
      <c r="AE38" s="33" t="str">
        <f t="shared" si="7"/>
        <v/>
      </c>
      <c r="AF38" s="32"/>
      <c r="AG38" s="39"/>
      <c r="AH38" s="33" t="str">
        <f t="shared" si="8"/>
        <v/>
      </c>
      <c r="AI38" s="32"/>
      <c r="AJ38" s="39"/>
      <c r="AK38" s="33" t="str">
        <f t="shared" si="9"/>
        <v/>
      </c>
      <c r="AL38" s="32"/>
      <c r="AM38" s="39"/>
      <c r="AN38" s="33" t="str">
        <f t="shared" si="10"/>
        <v/>
      </c>
      <c r="AO38" s="32"/>
      <c r="AP38" s="39"/>
      <c r="AQ38" s="33" t="str">
        <f t="shared" si="11"/>
        <v/>
      </c>
      <c r="AR38" s="32"/>
      <c r="AS38" s="39"/>
      <c r="AT38" s="33" t="str">
        <f t="shared" si="12"/>
        <v/>
      </c>
      <c r="AU38" s="32"/>
      <c r="AV38" s="39"/>
      <c r="AW38" s="33" t="str">
        <f t="shared" si="13"/>
        <v/>
      </c>
      <c r="AX38" s="32"/>
      <c r="AY38" s="39"/>
      <c r="AZ38" s="33" t="str">
        <f t="shared" si="14"/>
        <v/>
      </c>
      <c r="BA38" s="32"/>
      <c r="BB38" s="39"/>
      <c r="BC38" s="33" t="str">
        <f t="shared" si="15"/>
        <v/>
      </c>
      <c r="BD38" s="32"/>
      <c r="BE38" s="39"/>
      <c r="BF38" s="33" t="str">
        <f t="shared" si="16"/>
        <v/>
      </c>
      <c r="BG38" s="32"/>
      <c r="BH38" s="39"/>
      <c r="BI38" s="33" t="str">
        <f t="shared" si="17"/>
        <v/>
      </c>
      <c r="BJ38" s="32"/>
      <c r="BK38" s="39"/>
      <c r="BL38" s="33" t="str">
        <f t="shared" si="18"/>
        <v/>
      </c>
      <c r="BM38" s="32"/>
      <c r="BN38" s="39"/>
      <c r="BO38" s="33" t="str">
        <f t="shared" si="19"/>
        <v/>
      </c>
      <c r="BP38" s="32"/>
      <c r="BQ38" s="39"/>
      <c r="BR38" s="33" t="str">
        <f t="shared" si="20"/>
        <v/>
      </c>
      <c r="BS38" s="32"/>
      <c r="BT38" s="39"/>
      <c r="BU38" s="33" t="str">
        <f t="shared" si="21"/>
        <v/>
      </c>
      <c r="BV38" s="32"/>
      <c r="BW38" s="39"/>
      <c r="BX38" s="33" t="str">
        <f t="shared" si="22"/>
        <v/>
      </c>
      <c r="BY38" s="32"/>
      <c r="BZ38" s="39"/>
      <c r="CA38" s="33" t="str">
        <f t="shared" si="23"/>
        <v/>
      </c>
      <c r="CB38" s="32"/>
      <c r="CC38" s="39"/>
      <c r="CD38" s="33" t="str">
        <f t="shared" si="24"/>
        <v/>
      </c>
      <c r="CE38" s="32"/>
      <c r="CF38" s="39"/>
      <c r="CG38" s="33" t="str">
        <f t="shared" si="25"/>
        <v/>
      </c>
      <c r="CH38" s="32"/>
      <c r="CI38" s="39"/>
      <c r="CJ38" s="33" t="str">
        <f t="shared" si="26"/>
        <v/>
      </c>
      <c r="CK38" s="32"/>
      <c r="CL38" s="39"/>
      <c r="CM38" s="33" t="str">
        <f t="shared" si="27"/>
        <v/>
      </c>
      <c r="CN38" s="32"/>
      <c r="CO38" s="39"/>
      <c r="CP38" s="33" t="str">
        <f t="shared" si="28"/>
        <v/>
      </c>
      <c r="CQ38" s="32"/>
      <c r="CR38" s="39"/>
      <c r="CS38" s="33" t="str">
        <f t="shared" si="29"/>
        <v/>
      </c>
      <c r="CT38" s="48"/>
      <c r="CU38" s="39"/>
      <c r="CV38" s="60" t="str">
        <f>IF(CT38+CU38=0,"",CT38/(CT38+CU38)*100)</f>
        <v/>
      </c>
      <c r="CW38" s="32"/>
      <c r="CX38" s="39"/>
      <c r="CY38" s="60" t="str">
        <f t="shared" si="31"/>
        <v/>
      </c>
      <c r="CZ38" s="32"/>
      <c r="DA38" s="39"/>
      <c r="DB38" s="33" t="str">
        <f t="shared" si="32"/>
        <v/>
      </c>
      <c r="DC38" s="31"/>
      <c r="DD38" s="100"/>
      <c r="DE38" s="101" t="str">
        <f t="shared" si="33"/>
        <v/>
      </c>
      <c r="DF38" s="32"/>
      <c r="DG38" s="39"/>
      <c r="DH38" s="33" t="str">
        <f t="shared" si="34"/>
        <v/>
      </c>
      <c r="DI38" s="32"/>
      <c r="DJ38" s="39"/>
      <c r="DK38" s="33" t="str">
        <f t="shared" si="35"/>
        <v/>
      </c>
      <c r="DL38" s="32"/>
      <c r="DM38" s="39"/>
      <c r="DN38" s="33" t="str">
        <f t="shared" si="36"/>
        <v/>
      </c>
      <c r="DO38" s="48"/>
      <c r="DP38" s="39"/>
      <c r="DQ38" s="33" t="str">
        <f t="shared" si="37"/>
        <v/>
      </c>
      <c r="DR38" s="123">
        <f t="shared" si="39"/>
        <v>0</v>
      </c>
      <c r="DS38" s="106">
        <f t="shared" si="39"/>
        <v>0</v>
      </c>
      <c r="DT38" s="127">
        <f t="shared" si="40"/>
        <v>0</v>
      </c>
      <c r="DU38" s="129" t="str">
        <f t="shared" si="41"/>
        <v/>
      </c>
    </row>
    <row r="39" spans="1:273" s="34" customFormat="1" ht="15" customHeight="1" thickTop="1" thickBot="1">
      <c r="A39" s="86"/>
      <c r="B39" s="144"/>
      <c r="C39" s="145"/>
      <c r="D39" s="59" t="str">
        <f t="shared" si="43"/>
        <v/>
      </c>
      <c r="E39" s="40"/>
      <c r="F39" s="55"/>
      <c r="G39" s="41" t="str">
        <f t="shared" si="42"/>
        <v/>
      </c>
      <c r="H39" s="40"/>
      <c r="I39" s="55"/>
      <c r="J39" s="41" t="str">
        <f t="shared" si="0"/>
        <v/>
      </c>
      <c r="K39" s="40"/>
      <c r="L39" s="55"/>
      <c r="M39" s="41" t="str">
        <f t="shared" si="1"/>
        <v/>
      </c>
      <c r="N39" s="40"/>
      <c r="O39" s="55"/>
      <c r="P39" s="41" t="str">
        <f t="shared" si="2"/>
        <v/>
      </c>
      <c r="Q39" s="40"/>
      <c r="R39" s="55"/>
      <c r="S39" s="41" t="str">
        <f t="shared" si="3"/>
        <v/>
      </c>
      <c r="T39" s="40"/>
      <c r="U39" s="55"/>
      <c r="V39" s="41" t="str">
        <f t="shared" si="4"/>
        <v/>
      </c>
      <c r="W39" s="40"/>
      <c r="X39" s="55"/>
      <c r="Y39" s="41" t="str">
        <f t="shared" si="5"/>
        <v/>
      </c>
      <c r="Z39" s="40"/>
      <c r="AA39" s="55"/>
      <c r="AB39" s="41" t="str">
        <f t="shared" si="6"/>
        <v/>
      </c>
      <c r="AC39" s="40"/>
      <c r="AD39" s="55"/>
      <c r="AE39" s="41" t="str">
        <f t="shared" si="7"/>
        <v/>
      </c>
      <c r="AF39" s="40"/>
      <c r="AG39" s="55"/>
      <c r="AH39" s="41" t="str">
        <f t="shared" si="8"/>
        <v/>
      </c>
      <c r="AI39" s="40"/>
      <c r="AJ39" s="55"/>
      <c r="AK39" s="41" t="str">
        <f t="shared" si="9"/>
        <v/>
      </c>
      <c r="AL39" s="40"/>
      <c r="AM39" s="55"/>
      <c r="AN39" s="41" t="str">
        <f t="shared" si="10"/>
        <v/>
      </c>
      <c r="AO39" s="40"/>
      <c r="AP39" s="55"/>
      <c r="AQ39" s="41" t="str">
        <f t="shared" si="11"/>
        <v/>
      </c>
      <c r="AR39" s="40"/>
      <c r="AS39" s="55"/>
      <c r="AT39" s="41" t="str">
        <f t="shared" si="12"/>
        <v/>
      </c>
      <c r="AU39" s="40"/>
      <c r="AV39" s="55"/>
      <c r="AW39" s="41" t="str">
        <f t="shared" si="13"/>
        <v/>
      </c>
      <c r="AX39" s="40"/>
      <c r="AY39" s="55"/>
      <c r="AZ39" s="41" t="str">
        <f t="shared" si="14"/>
        <v/>
      </c>
      <c r="BA39" s="40"/>
      <c r="BB39" s="55"/>
      <c r="BC39" s="41" t="str">
        <f t="shared" si="15"/>
        <v/>
      </c>
      <c r="BD39" s="40"/>
      <c r="BE39" s="55"/>
      <c r="BF39" s="41" t="str">
        <f t="shared" si="16"/>
        <v/>
      </c>
      <c r="BG39" s="40"/>
      <c r="BH39" s="55"/>
      <c r="BI39" s="41" t="str">
        <f t="shared" si="17"/>
        <v/>
      </c>
      <c r="BJ39" s="40"/>
      <c r="BK39" s="55"/>
      <c r="BL39" s="41" t="str">
        <f t="shared" si="18"/>
        <v/>
      </c>
      <c r="BM39" s="40"/>
      <c r="BN39" s="55"/>
      <c r="BO39" s="41" t="str">
        <f t="shared" si="19"/>
        <v/>
      </c>
      <c r="BP39" s="40"/>
      <c r="BQ39" s="55"/>
      <c r="BR39" s="41" t="str">
        <f t="shared" si="20"/>
        <v/>
      </c>
      <c r="BS39" s="40"/>
      <c r="BT39" s="55"/>
      <c r="BU39" s="41" t="str">
        <f t="shared" si="21"/>
        <v/>
      </c>
      <c r="BV39" s="40"/>
      <c r="BW39" s="55"/>
      <c r="BX39" s="41" t="str">
        <f t="shared" si="22"/>
        <v/>
      </c>
      <c r="BY39" s="40"/>
      <c r="BZ39" s="55"/>
      <c r="CA39" s="41" t="str">
        <f t="shared" si="23"/>
        <v/>
      </c>
      <c r="CB39" s="40"/>
      <c r="CC39" s="55"/>
      <c r="CD39" s="41" t="str">
        <f t="shared" si="24"/>
        <v/>
      </c>
      <c r="CE39" s="40"/>
      <c r="CF39" s="55"/>
      <c r="CG39" s="41" t="str">
        <f t="shared" si="25"/>
        <v/>
      </c>
      <c r="CH39" s="40"/>
      <c r="CI39" s="55"/>
      <c r="CJ39" s="41" t="str">
        <f t="shared" si="26"/>
        <v/>
      </c>
      <c r="CK39" s="40"/>
      <c r="CL39" s="55"/>
      <c r="CM39" s="41" t="str">
        <f t="shared" si="27"/>
        <v/>
      </c>
      <c r="CN39" s="40"/>
      <c r="CO39" s="55"/>
      <c r="CP39" s="41" t="str">
        <f t="shared" si="28"/>
        <v/>
      </c>
      <c r="CQ39" s="147"/>
      <c r="CR39" s="145"/>
      <c r="CS39" s="41" t="str">
        <f t="shared" si="29"/>
        <v/>
      </c>
      <c r="CT39" s="150"/>
      <c r="CU39" s="145"/>
      <c r="CV39" s="59" t="str">
        <f t="shared" si="30"/>
        <v/>
      </c>
      <c r="CW39" s="147"/>
      <c r="CX39" s="145"/>
      <c r="CY39" s="41" t="str">
        <f t="shared" si="31"/>
        <v/>
      </c>
      <c r="CZ39" s="150"/>
      <c r="DA39" s="145"/>
      <c r="DB39" s="59" t="str">
        <f t="shared" si="32"/>
        <v/>
      </c>
      <c r="DC39" s="147"/>
      <c r="DD39" s="145"/>
      <c r="DE39" s="59" t="str">
        <f t="shared" si="33"/>
        <v/>
      </c>
      <c r="DF39" s="31"/>
      <c r="DG39" s="100"/>
      <c r="DH39" s="101" t="str">
        <f t="shared" si="34"/>
        <v/>
      </c>
      <c r="DI39" s="40"/>
      <c r="DJ39" s="55"/>
      <c r="DK39" s="41" t="str">
        <f t="shared" si="35"/>
        <v/>
      </c>
      <c r="DL39" s="40"/>
      <c r="DM39" s="55"/>
      <c r="DN39" s="41" t="str">
        <f t="shared" si="36"/>
        <v/>
      </c>
      <c r="DO39" s="150"/>
      <c r="DP39" s="145"/>
      <c r="DQ39" s="146" t="str">
        <f t="shared" si="37"/>
        <v/>
      </c>
      <c r="DR39" s="122">
        <f t="shared" si="39"/>
        <v>0</v>
      </c>
      <c r="DS39" s="83">
        <f t="shared" si="39"/>
        <v>0</v>
      </c>
      <c r="DT39" s="126">
        <f t="shared" si="40"/>
        <v>0</v>
      </c>
      <c r="DU39" s="130" t="str">
        <f t="shared" si="41"/>
        <v/>
      </c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</row>
    <row r="40" spans="1:273" s="35" customFormat="1" ht="15" customHeight="1" thickTop="1" thickBot="1">
      <c r="A40" s="85"/>
      <c r="B40" s="65"/>
      <c r="C40" s="39"/>
      <c r="D40" s="60" t="str">
        <f t="shared" si="43"/>
        <v/>
      </c>
      <c r="E40" s="32"/>
      <c r="F40" s="39"/>
      <c r="G40" s="33" t="str">
        <f t="shared" si="42"/>
        <v/>
      </c>
      <c r="H40" s="32"/>
      <c r="I40" s="39"/>
      <c r="J40" s="33" t="str">
        <f t="shared" si="0"/>
        <v/>
      </c>
      <c r="K40" s="32"/>
      <c r="L40" s="39"/>
      <c r="M40" s="33" t="str">
        <f t="shared" si="1"/>
        <v/>
      </c>
      <c r="N40" s="32"/>
      <c r="O40" s="39"/>
      <c r="P40" s="33" t="str">
        <f t="shared" si="2"/>
        <v/>
      </c>
      <c r="Q40" s="32"/>
      <c r="R40" s="39"/>
      <c r="S40" s="33" t="str">
        <f t="shared" si="3"/>
        <v/>
      </c>
      <c r="T40" s="32"/>
      <c r="U40" s="39"/>
      <c r="V40" s="33" t="str">
        <f t="shared" si="4"/>
        <v/>
      </c>
      <c r="W40" s="32"/>
      <c r="X40" s="39"/>
      <c r="Y40" s="33" t="str">
        <f t="shared" si="5"/>
        <v/>
      </c>
      <c r="Z40" s="32"/>
      <c r="AA40" s="39"/>
      <c r="AB40" s="33" t="str">
        <f t="shared" si="6"/>
        <v/>
      </c>
      <c r="AC40" s="32"/>
      <c r="AD40" s="39"/>
      <c r="AE40" s="33" t="str">
        <f t="shared" si="7"/>
        <v/>
      </c>
      <c r="AF40" s="32"/>
      <c r="AG40" s="39"/>
      <c r="AH40" s="33" t="str">
        <f t="shared" si="8"/>
        <v/>
      </c>
      <c r="AI40" s="32"/>
      <c r="AJ40" s="39"/>
      <c r="AK40" s="33" t="str">
        <f t="shared" si="9"/>
        <v/>
      </c>
      <c r="AL40" s="32"/>
      <c r="AM40" s="39"/>
      <c r="AN40" s="33" t="str">
        <f t="shared" si="10"/>
        <v/>
      </c>
      <c r="AO40" s="32"/>
      <c r="AP40" s="39"/>
      <c r="AQ40" s="33" t="str">
        <f t="shared" si="11"/>
        <v/>
      </c>
      <c r="AR40" s="32"/>
      <c r="AS40" s="39"/>
      <c r="AT40" s="33" t="str">
        <f t="shared" si="12"/>
        <v/>
      </c>
      <c r="AU40" s="32"/>
      <c r="AV40" s="39"/>
      <c r="AW40" s="33" t="str">
        <f t="shared" si="13"/>
        <v/>
      </c>
      <c r="AX40" s="32"/>
      <c r="AY40" s="39"/>
      <c r="AZ40" s="33" t="str">
        <f t="shared" si="14"/>
        <v/>
      </c>
      <c r="BA40" s="32"/>
      <c r="BB40" s="39"/>
      <c r="BC40" s="33" t="str">
        <f t="shared" si="15"/>
        <v/>
      </c>
      <c r="BD40" s="32"/>
      <c r="BE40" s="39"/>
      <c r="BF40" s="33" t="str">
        <f t="shared" si="16"/>
        <v/>
      </c>
      <c r="BG40" s="32"/>
      <c r="BH40" s="39"/>
      <c r="BI40" s="33" t="str">
        <f t="shared" si="17"/>
        <v/>
      </c>
      <c r="BJ40" s="32"/>
      <c r="BK40" s="39"/>
      <c r="BL40" s="33" t="str">
        <f t="shared" si="18"/>
        <v/>
      </c>
      <c r="BM40" s="32"/>
      <c r="BN40" s="39"/>
      <c r="BO40" s="33" t="str">
        <f t="shared" si="19"/>
        <v/>
      </c>
      <c r="BP40" s="32"/>
      <c r="BQ40" s="39"/>
      <c r="BR40" s="33" t="str">
        <f t="shared" si="20"/>
        <v/>
      </c>
      <c r="BS40" s="32"/>
      <c r="BT40" s="39"/>
      <c r="BU40" s="33" t="str">
        <f t="shared" si="21"/>
        <v/>
      </c>
      <c r="BV40" s="32"/>
      <c r="BW40" s="39"/>
      <c r="BX40" s="33" t="str">
        <f t="shared" si="22"/>
        <v/>
      </c>
      <c r="BY40" s="32"/>
      <c r="BZ40" s="39"/>
      <c r="CA40" s="33" t="str">
        <f t="shared" si="23"/>
        <v/>
      </c>
      <c r="CB40" s="32"/>
      <c r="CC40" s="39"/>
      <c r="CD40" s="33" t="str">
        <f t="shared" si="24"/>
        <v/>
      </c>
      <c r="CE40" s="32"/>
      <c r="CF40" s="39"/>
      <c r="CG40" s="33" t="str">
        <f t="shared" si="25"/>
        <v/>
      </c>
      <c r="CH40" s="32"/>
      <c r="CI40" s="39"/>
      <c r="CJ40" s="33" t="str">
        <f t="shared" si="26"/>
        <v/>
      </c>
      <c r="CK40" s="32"/>
      <c r="CL40" s="39"/>
      <c r="CM40" s="33" t="str">
        <f t="shared" si="27"/>
        <v/>
      </c>
      <c r="CN40" s="32"/>
      <c r="CO40" s="39"/>
      <c r="CP40" s="33" t="str">
        <f t="shared" si="28"/>
        <v/>
      </c>
      <c r="CQ40" s="32"/>
      <c r="CR40" s="39"/>
      <c r="CS40" s="33" t="str">
        <f t="shared" si="29"/>
        <v/>
      </c>
      <c r="CT40" s="48"/>
      <c r="CU40" s="39"/>
      <c r="CV40" s="60" t="str">
        <f t="shared" si="30"/>
        <v/>
      </c>
      <c r="CW40" s="32"/>
      <c r="CX40" s="39"/>
      <c r="CY40" s="60" t="str">
        <f t="shared" si="31"/>
        <v/>
      </c>
      <c r="CZ40" s="32"/>
      <c r="DA40" s="39"/>
      <c r="DB40" s="33" t="str">
        <f t="shared" si="32"/>
        <v/>
      </c>
      <c r="DC40" s="32"/>
      <c r="DD40" s="39"/>
      <c r="DE40" s="60" t="str">
        <f t="shared" si="33"/>
        <v/>
      </c>
      <c r="DF40" s="32"/>
      <c r="DG40" s="39"/>
      <c r="DH40" s="33" t="str">
        <f t="shared" si="34"/>
        <v/>
      </c>
      <c r="DI40" s="31"/>
      <c r="DJ40" s="100"/>
      <c r="DK40" s="101" t="str">
        <f t="shared" si="35"/>
        <v/>
      </c>
      <c r="DL40" s="32"/>
      <c r="DM40" s="39"/>
      <c r="DN40" s="33" t="str">
        <f t="shared" si="36"/>
        <v/>
      </c>
      <c r="DO40" s="48"/>
      <c r="DP40" s="39"/>
      <c r="DQ40" s="33" t="str">
        <f t="shared" si="37"/>
        <v/>
      </c>
      <c r="DR40" s="123">
        <f t="shared" si="39"/>
        <v>0</v>
      </c>
      <c r="DS40" s="106">
        <f t="shared" si="39"/>
        <v>0</v>
      </c>
      <c r="DT40" s="127">
        <f t="shared" si="40"/>
        <v>0</v>
      </c>
      <c r="DU40" s="129" t="str">
        <f t="shared" si="41"/>
        <v/>
      </c>
    </row>
    <row r="41" spans="1:273" s="34" customFormat="1" ht="15" customHeight="1" thickTop="1" thickBot="1">
      <c r="A41" s="87"/>
      <c r="B41" s="144"/>
      <c r="C41" s="145"/>
      <c r="D41" s="59" t="str">
        <f t="shared" si="43"/>
        <v/>
      </c>
      <c r="E41" s="147"/>
      <c r="F41" s="145"/>
      <c r="G41" s="41" t="str">
        <f t="shared" si="42"/>
        <v/>
      </c>
      <c r="H41" s="148"/>
      <c r="I41" s="149"/>
      <c r="J41" s="139" t="str">
        <f t="shared" si="0"/>
        <v/>
      </c>
      <c r="K41" s="147"/>
      <c r="L41" s="145"/>
      <c r="M41" s="41" t="str">
        <f t="shared" si="1"/>
        <v/>
      </c>
      <c r="N41" s="150"/>
      <c r="O41" s="145"/>
      <c r="P41" s="59" t="str">
        <f t="shared" si="2"/>
        <v/>
      </c>
      <c r="Q41" s="147"/>
      <c r="R41" s="145"/>
      <c r="S41" s="41" t="str">
        <f t="shared" si="3"/>
        <v/>
      </c>
      <c r="T41" s="150"/>
      <c r="U41" s="145"/>
      <c r="V41" s="59" t="str">
        <f t="shared" si="4"/>
        <v/>
      </c>
      <c r="W41" s="147"/>
      <c r="X41" s="145"/>
      <c r="Y41" s="41" t="str">
        <f t="shared" si="5"/>
        <v/>
      </c>
      <c r="Z41" s="150"/>
      <c r="AA41" s="145"/>
      <c r="AB41" s="59" t="str">
        <f t="shared" si="6"/>
        <v/>
      </c>
      <c r="AC41" s="147"/>
      <c r="AD41" s="145"/>
      <c r="AE41" s="41" t="str">
        <f t="shared" si="7"/>
        <v/>
      </c>
      <c r="AF41" s="150"/>
      <c r="AG41" s="145"/>
      <c r="AH41" s="59" t="str">
        <f t="shared" si="8"/>
        <v/>
      </c>
      <c r="AI41" s="147"/>
      <c r="AJ41" s="145"/>
      <c r="AK41" s="41" t="str">
        <f t="shared" si="9"/>
        <v/>
      </c>
      <c r="AL41" s="150"/>
      <c r="AM41" s="145"/>
      <c r="AN41" s="59" t="str">
        <f t="shared" si="10"/>
        <v/>
      </c>
      <c r="AO41" s="147"/>
      <c r="AP41" s="145"/>
      <c r="AQ41" s="41" t="str">
        <f t="shared" si="11"/>
        <v/>
      </c>
      <c r="AR41" s="150"/>
      <c r="AS41" s="145"/>
      <c r="AT41" s="59" t="str">
        <f t="shared" si="12"/>
        <v/>
      </c>
      <c r="AU41" s="147"/>
      <c r="AV41" s="145"/>
      <c r="AW41" s="41" t="str">
        <f t="shared" si="13"/>
        <v/>
      </c>
      <c r="AX41" s="150"/>
      <c r="AY41" s="145"/>
      <c r="AZ41" s="59" t="str">
        <f t="shared" si="14"/>
        <v/>
      </c>
      <c r="BA41" s="147"/>
      <c r="BB41" s="145"/>
      <c r="BC41" s="41" t="str">
        <f t="shared" si="15"/>
        <v/>
      </c>
      <c r="BD41" s="150"/>
      <c r="BE41" s="145"/>
      <c r="BF41" s="59" t="str">
        <f t="shared" si="16"/>
        <v/>
      </c>
      <c r="BG41" s="147"/>
      <c r="BH41" s="145"/>
      <c r="BI41" s="41" t="str">
        <f t="shared" si="17"/>
        <v/>
      </c>
      <c r="BJ41" s="150"/>
      <c r="BK41" s="145"/>
      <c r="BL41" s="59" t="str">
        <f t="shared" si="18"/>
        <v/>
      </c>
      <c r="BM41" s="147"/>
      <c r="BN41" s="145"/>
      <c r="BO41" s="41" t="str">
        <f t="shared" si="19"/>
        <v/>
      </c>
      <c r="BP41" s="150"/>
      <c r="BQ41" s="145"/>
      <c r="BR41" s="59" t="str">
        <f t="shared" si="20"/>
        <v/>
      </c>
      <c r="BS41" s="147"/>
      <c r="BT41" s="145"/>
      <c r="BU41" s="41" t="str">
        <f t="shared" si="21"/>
        <v/>
      </c>
      <c r="BV41" s="150"/>
      <c r="BW41" s="145"/>
      <c r="BX41" s="59" t="str">
        <f t="shared" si="22"/>
        <v/>
      </c>
      <c r="BY41" s="147"/>
      <c r="BZ41" s="145"/>
      <c r="CA41" s="41" t="str">
        <f t="shared" si="23"/>
        <v/>
      </c>
      <c r="CB41" s="150"/>
      <c r="CC41" s="145"/>
      <c r="CD41" s="59" t="str">
        <f t="shared" si="24"/>
        <v/>
      </c>
      <c r="CE41" s="147"/>
      <c r="CF41" s="145"/>
      <c r="CG41" s="41" t="str">
        <f t="shared" si="25"/>
        <v/>
      </c>
      <c r="CH41" s="150"/>
      <c r="CI41" s="145"/>
      <c r="CJ41" s="59" t="str">
        <f t="shared" si="26"/>
        <v/>
      </c>
      <c r="CK41" s="147"/>
      <c r="CL41" s="145"/>
      <c r="CM41" s="41" t="str">
        <f t="shared" si="27"/>
        <v/>
      </c>
      <c r="CN41" s="150"/>
      <c r="CO41" s="145"/>
      <c r="CP41" s="59" t="str">
        <f t="shared" si="28"/>
        <v/>
      </c>
      <c r="CQ41" s="147"/>
      <c r="CR41" s="145"/>
      <c r="CS41" s="41" t="str">
        <f t="shared" si="29"/>
        <v/>
      </c>
      <c r="CT41" s="150"/>
      <c r="CU41" s="145"/>
      <c r="CV41" s="59" t="str">
        <f t="shared" si="30"/>
        <v/>
      </c>
      <c r="CW41" s="147"/>
      <c r="CX41" s="145"/>
      <c r="CY41" s="41" t="str">
        <f t="shared" si="31"/>
        <v/>
      </c>
      <c r="CZ41" s="150"/>
      <c r="DA41" s="145"/>
      <c r="DB41" s="59" t="str">
        <f t="shared" si="32"/>
        <v/>
      </c>
      <c r="DC41" s="40"/>
      <c r="DD41" s="55"/>
      <c r="DE41" s="41" t="str">
        <f t="shared" si="33"/>
        <v/>
      </c>
      <c r="DF41" s="150"/>
      <c r="DG41" s="145"/>
      <c r="DH41" s="146" t="str">
        <f t="shared" si="34"/>
        <v/>
      </c>
      <c r="DI41" s="147"/>
      <c r="DJ41" s="145"/>
      <c r="DK41" s="146" t="str">
        <f t="shared" si="35"/>
        <v/>
      </c>
      <c r="DL41" s="31"/>
      <c r="DM41" s="100"/>
      <c r="DN41" s="101" t="str">
        <f t="shared" si="36"/>
        <v/>
      </c>
      <c r="DO41" s="150"/>
      <c r="DP41" s="145"/>
      <c r="DQ41" s="146" t="str">
        <f t="shared" si="37"/>
        <v/>
      </c>
      <c r="DR41" s="151">
        <f t="shared" si="39"/>
        <v>0</v>
      </c>
      <c r="DS41" s="152">
        <f t="shared" si="39"/>
        <v>0</v>
      </c>
      <c r="DT41" s="153">
        <f t="shared" si="40"/>
        <v>0</v>
      </c>
      <c r="DU41" s="154" t="str">
        <f t="shared" si="41"/>
        <v/>
      </c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</row>
    <row r="42" spans="1:273" s="35" customFormat="1" ht="15" customHeight="1" thickTop="1" thickBot="1">
      <c r="A42" s="91"/>
      <c r="B42" s="107"/>
      <c r="C42" s="104"/>
      <c r="D42" s="108" t="str">
        <f t="shared" si="38"/>
        <v/>
      </c>
      <c r="E42" s="105"/>
      <c r="F42" s="104"/>
      <c r="G42" s="109" t="str">
        <f t="shared" si="42"/>
        <v/>
      </c>
      <c r="H42" s="140"/>
      <c r="I42" s="141"/>
      <c r="J42" s="142" t="str">
        <f t="shared" si="0"/>
        <v/>
      </c>
      <c r="K42" s="105"/>
      <c r="L42" s="104"/>
      <c r="M42" s="109" t="str">
        <f t="shared" si="1"/>
        <v/>
      </c>
      <c r="N42" s="103"/>
      <c r="O42" s="104"/>
      <c r="P42" s="108" t="str">
        <f t="shared" si="2"/>
        <v/>
      </c>
      <c r="Q42" s="105"/>
      <c r="R42" s="104"/>
      <c r="S42" s="109" t="str">
        <f t="shared" si="3"/>
        <v/>
      </c>
      <c r="T42" s="103"/>
      <c r="U42" s="104"/>
      <c r="V42" s="108" t="str">
        <f t="shared" si="4"/>
        <v/>
      </c>
      <c r="W42" s="105"/>
      <c r="X42" s="104"/>
      <c r="Y42" s="109" t="str">
        <f t="shared" si="5"/>
        <v/>
      </c>
      <c r="Z42" s="103"/>
      <c r="AA42" s="104"/>
      <c r="AB42" s="108" t="str">
        <f t="shared" si="6"/>
        <v/>
      </c>
      <c r="AC42" s="105"/>
      <c r="AD42" s="104"/>
      <c r="AE42" s="109" t="str">
        <f t="shared" si="7"/>
        <v/>
      </c>
      <c r="AF42" s="103"/>
      <c r="AG42" s="104"/>
      <c r="AH42" s="108" t="str">
        <f t="shared" si="8"/>
        <v/>
      </c>
      <c r="AI42" s="105"/>
      <c r="AJ42" s="104"/>
      <c r="AK42" s="109" t="str">
        <f t="shared" si="9"/>
        <v/>
      </c>
      <c r="AL42" s="103"/>
      <c r="AM42" s="104"/>
      <c r="AN42" s="108" t="str">
        <f t="shared" si="10"/>
        <v/>
      </c>
      <c r="AO42" s="105"/>
      <c r="AP42" s="104"/>
      <c r="AQ42" s="109" t="str">
        <f t="shared" si="11"/>
        <v/>
      </c>
      <c r="AR42" s="103"/>
      <c r="AS42" s="104"/>
      <c r="AT42" s="108" t="str">
        <f t="shared" si="12"/>
        <v/>
      </c>
      <c r="AU42" s="105"/>
      <c r="AV42" s="104"/>
      <c r="AW42" s="109" t="str">
        <f t="shared" si="13"/>
        <v/>
      </c>
      <c r="AX42" s="103"/>
      <c r="AY42" s="104"/>
      <c r="AZ42" s="108" t="str">
        <f t="shared" si="14"/>
        <v/>
      </c>
      <c r="BA42" s="105"/>
      <c r="BB42" s="104"/>
      <c r="BC42" s="109" t="str">
        <f t="shared" si="15"/>
        <v/>
      </c>
      <c r="BD42" s="103"/>
      <c r="BE42" s="104"/>
      <c r="BF42" s="108" t="str">
        <f t="shared" si="16"/>
        <v/>
      </c>
      <c r="BG42" s="105"/>
      <c r="BH42" s="104"/>
      <c r="BI42" s="109" t="str">
        <f t="shared" si="17"/>
        <v/>
      </c>
      <c r="BJ42" s="103"/>
      <c r="BK42" s="104"/>
      <c r="BL42" s="108" t="str">
        <f t="shared" si="18"/>
        <v/>
      </c>
      <c r="BM42" s="105"/>
      <c r="BN42" s="104"/>
      <c r="BO42" s="109" t="str">
        <f t="shared" si="19"/>
        <v/>
      </c>
      <c r="BP42" s="103"/>
      <c r="BQ42" s="104"/>
      <c r="BR42" s="108" t="str">
        <f t="shared" si="20"/>
        <v/>
      </c>
      <c r="BS42" s="105"/>
      <c r="BT42" s="104"/>
      <c r="BU42" s="109" t="str">
        <f t="shared" si="21"/>
        <v/>
      </c>
      <c r="BV42" s="103"/>
      <c r="BW42" s="104"/>
      <c r="BX42" s="108" t="str">
        <f t="shared" si="22"/>
        <v/>
      </c>
      <c r="BY42" s="105"/>
      <c r="BZ42" s="104"/>
      <c r="CA42" s="109" t="str">
        <f t="shared" si="23"/>
        <v/>
      </c>
      <c r="CB42" s="103"/>
      <c r="CC42" s="104"/>
      <c r="CD42" s="108" t="str">
        <f t="shared" si="24"/>
        <v/>
      </c>
      <c r="CE42" s="105"/>
      <c r="CF42" s="104"/>
      <c r="CG42" s="109" t="str">
        <f t="shared" si="25"/>
        <v/>
      </c>
      <c r="CH42" s="103"/>
      <c r="CI42" s="104"/>
      <c r="CJ42" s="108" t="str">
        <f t="shared" si="26"/>
        <v/>
      </c>
      <c r="CK42" s="105"/>
      <c r="CL42" s="104"/>
      <c r="CM42" s="109" t="str">
        <f t="shared" si="27"/>
        <v/>
      </c>
      <c r="CN42" s="103"/>
      <c r="CO42" s="104"/>
      <c r="CP42" s="108" t="str">
        <f t="shared" si="28"/>
        <v/>
      </c>
      <c r="CQ42" s="105"/>
      <c r="CR42" s="104"/>
      <c r="CS42" s="109" t="str">
        <f t="shared" si="29"/>
        <v/>
      </c>
      <c r="CT42" s="103"/>
      <c r="CU42" s="104"/>
      <c r="CV42" s="108" t="str">
        <f t="shared" si="30"/>
        <v/>
      </c>
      <c r="CW42" s="105"/>
      <c r="CX42" s="104"/>
      <c r="CY42" s="109" t="str">
        <f t="shared" si="31"/>
        <v/>
      </c>
      <c r="CZ42" s="105"/>
      <c r="DA42" s="104"/>
      <c r="DB42" s="109" t="str">
        <f t="shared" si="32"/>
        <v/>
      </c>
      <c r="DC42" s="105"/>
      <c r="DD42" s="104"/>
      <c r="DE42" s="109" t="str">
        <f t="shared" si="33"/>
        <v/>
      </c>
      <c r="DF42" s="105"/>
      <c r="DG42" s="104"/>
      <c r="DH42" s="109" t="str">
        <f t="shared" si="34"/>
        <v/>
      </c>
      <c r="DI42" s="105"/>
      <c r="DJ42" s="104"/>
      <c r="DK42" s="109" t="str">
        <f t="shared" si="35"/>
        <v/>
      </c>
      <c r="DL42" s="105"/>
      <c r="DM42" s="104"/>
      <c r="DN42" s="109" t="str">
        <f t="shared" si="36"/>
        <v/>
      </c>
      <c r="DO42" s="112"/>
      <c r="DP42" s="113"/>
      <c r="DQ42" s="113" t="str">
        <f t="shared" si="37"/>
        <v/>
      </c>
      <c r="DR42" s="124">
        <f t="shared" si="39"/>
        <v>0</v>
      </c>
      <c r="DS42" s="125">
        <f t="shared" si="39"/>
        <v>0</v>
      </c>
      <c r="DT42" s="128">
        <f t="shared" si="40"/>
        <v>0</v>
      </c>
      <c r="DU42" s="129" t="str">
        <f t="shared" si="41"/>
        <v/>
      </c>
    </row>
    <row r="43" spans="1:273" ht="15" customHeight="1" thickTop="1" thickBot="1">
      <c r="A43" s="263"/>
      <c r="B43" s="50" t="s">
        <v>24</v>
      </c>
      <c r="C43" s="29" t="s">
        <v>25</v>
      </c>
      <c r="D43" s="51" t="s">
        <v>6</v>
      </c>
      <c r="E43" s="28" t="s">
        <v>24</v>
      </c>
      <c r="F43" s="29" t="s">
        <v>25</v>
      </c>
      <c r="G43" s="52" t="s">
        <v>6</v>
      </c>
      <c r="H43" s="50" t="s">
        <v>24</v>
      </c>
      <c r="I43" s="29" t="s">
        <v>25</v>
      </c>
      <c r="J43" s="51" t="s">
        <v>6</v>
      </c>
      <c r="K43" s="28" t="s">
        <v>24</v>
      </c>
      <c r="L43" s="29" t="s">
        <v>25</v>
      </c>
      <c r="M43" s="52" t="s">
        <v>6</v>
      </c>
      <c r="N43" s="53" t="s">
        <v>24</v>
      </c>
      <c r="O43" s="29" t="s">
        <v>25</v>
      </c>
      <c r="P43" s="54" t="s">
        <v>6</v>
      </c>
      <c r="Q43" s="28" t="s">
        <v>24</v>
      </c>
      <c r="R43" s="29" t="s">
        <v>25</v>
      </c>
      <c r="S43" s="52" t="s">
        <v>6</v>
      </c>
      <c r="T43" s="50" t="s">
        <v>24</v>
      </c>
      <c r="U43" s="29" t="s">
        <v>25</v>
      </c>
      <c r="V43" s="51" t="s">
        <v>6</v>
      </c>
      <c r="W43" s="28" t="s">
        <v>24</v>
      </c>
      <c r="X43" s="29" t="s">
        <v>25</v>
      </c>
      <c r="Y43" s="52" t="s">
        <v>6</v>
      </c>
      <c r="Z43" s="50" t="s">
        <v>24</v>
      </c>
      <c r="AA43" s="29" t="s">
        <v>25</v>
      </c>
      <c r="AB43" s="51" t="s">
        <v>6</v>
      </c>
      <c r="AC43" s="28" t="s">
        <v>24</v>
      </c>
      <c r="AD43" s="29" t="s">
        <v>25</v>
      </c>
      <c r="AE43" s="52" t="s">
        <v>6</v>
      </c>
      <c r="AF43" s="50" t="s">
        <v>24</v>
      </c>
      <c r="AG43" s="29" t="s">
        <v>25</v>
      </c>
      <c r="AH43" s="51" t="s">
        <v>6</v>
      </c>
      <c r="AI43" s="28" t="s">
        <v>24</v>
      </c>
      <c r="AJ43" s="29" t="s">
        <v>25</v>
      </c>
      <c r="AK43" s="52" t="s">
        <v>6</v>
      </c>
      <c r="AL43" s="28" t="s">
        <v>24</v>
      </c>
      <c r="AM43" s="29" t="s">
        <v>25</v>
      </c>
      <c r="AN43" s="52" t="s">
        <v>6</v>
      </c>
      <c r="AO43" s="28" t="s">
        <v>24</v>
      </c>
      <c r="AP43" s="29" t="s">
        <v>25</v>
      </c>
      <c r="AQ43" s="52" t="s">
        <v>6</v>
      </c>
      <c r="AR43" s="28" t="s">
        <v>24</v>
      </c>
      <c r="AS43" s="29" t="s">
        <v>25</v>
      </c>
      <c r="AT43" s="52" t="s">
        <v>6</v>
      </c>
      <c r="AU43" s="28" t="s">
        <v>24</v>
      </c>
      <c r="AV43" s="29" t="s">
        <v>25</v>
      </c>
      <c r="AW43" s="52" t="s">
        <v>6</v>
      </c>
      <c r="AX43" s="28" t="s">
        <v>24</v>
      </c>
      <c r="AY43" s="29" t="s">
        <v>25</v>
      </c>
      <c r="AZ43" s="52" t="s">
        <v>6</v>
      </c>
      <c r="BA43" s="28" t="s">
        <v>24</v>
      </c>
      <c r="BB43" s="29" t="s">
        <v>25</v>
      </c>
      <c r="BC43" s="52" t="s">
        <v>6</v>
      </c>
      <c r="BD43" s="28" t="s">
        <v>24</v>
      </c>
      <c r="BE43" s="29" t="s">
        <v>25</v>
      </c>
      <c r="BF43" s="52" t="s">
        <v>6</v>
      </c>
      <c r="BG43" s="28" t="s">
        <v>24</v>
      </c>
      <c r="BH43" s="29" t="s">
        <v>25</v>
      </c>
      <c r="BI43" s="52" t="s">
        <v>6</v>
      </c>
      <c r="BJ43" s="28" t="s">
        <v>24</v>
      </c>
      <c r="BK43" s="29" t="s">
        <v>25</v>
      </c>
      <c r="BL43" s="52" t="s">
        <v>6</v>
      </c>
      <c r="BM43" s="28" t="s">
        <v>24</v>
      </c>
      <c r="BN43" s="29" t="s">
        <v>25</v>
      </c>
      <c r="BO43" s="52" t="s">
        <v>6</v>
      </c>
      <c r="BP43" s="28" t="s">
        <v>24</v>
      </c>
      <c r="BQ43" s="29" t="s">
        <v>25</v>
      </c>
      <c r="BR43" s="52" t="s">
        <v>6</v>
      </c>
      <c r="BS43" s="28" t="s">
        <v>24</v>
      </c>
      <c r="BT43" s="29" t="s">
        <v>25</v>
      </c>
      <c r="BU43" s="52" t="s">
        <v>6</v>
      </c>
      <c r="BV43" s="28" t="s">
        <v>24</v>
      </c>
      <c r="BW43" s="29" t="s">
        <v>25</v>
      </c>
      <c r="BX43" s="52" t="s">
        <v>6</v>
      </c>
      <c r="BY43" s="28" t="s">
        <v>24</v>
      </c>
      <c r="BZ43" s="29" t="s">
        <v>25</v>
      </c>
      <c r="CA43" s="52" t="s">
        <v>6</v>
      </c>
      <c r="CB43" s="28" t="s">
        <v>24</v>
      </c>
      <c r="CC43" s="29" t="s">
        <v>25</v>
      </c>
      <c r="CD43" s="52" t="s">
        <v>6</v>
      </c>
      <c r="CE43" s="28" t="s">
        <v>24</v>
      </c>
      <c r="CF43" s="29" t="s">
        <v>25</v>
      </c>
      <c r="CG43" s="52" t="s">
        <v>6</v>
      </c>
      <c r="CH43" s="28" t="s">
        <v>24</v>
      </c>
      <c r="CI43" s="29" t="s">
        <v>25</v>
      </c>
      <c r="CJ43" s="52" t="s">
        <v>6</v>
      </c>
      <c r="CK43" s="28" t="s">
        <v>24</v>
      </c>
      <c r="CL43" s="29" t="s">
        <v>25</v>
      </c>
      <c r="CM43" s="52" t="s">
        <v>6</v>
      </c>
      <c r="CN43" s="28" t="s">
        <v>24</v>
      </c>
      <c r="CO43" s="29" t="s">
        <v>25</v>
      </c>
      <c r="CP43" s="52" t="s">
        <v>6</v>
      </c>
      <c r="CQ43" s="28" t="s">
        <v>24</v>
      </c>
      <c r="CR43" s="29" t="s">
        <v>25</v>
      </c>
      <c r="CS43" s="52" t="s">
        <v>6</v>
      </c>
      <c r="CT43" s="28" t="s">
        <v>24</v>
      </c>
      <c r="CU43" s="29" t="s">
        <v>25</v>
      </c>
      <c r="CV43" s="52" t="s">
        <v>6</v>
      </c>
      <c r="CW43" s="28" t="s">
        <v>24</v>
      </c>
      <c r="CX43" s="29" t="s">
        <v>25</v>
      </c>
      <c r="CY43" s="52" t="s">
        <v>6</v>
      </c>
      <c r="CZ43" s="28" t="s">
        <v>24</v>
      </c>
      <c r="DA43" s="29" t="s">
        <v>25</v>
      </c>
      <c r="DB43" s="52" t="s">
        <v>6</v>
      </c>
      <c r="DC43" s="28" t="s">
        <v>24</v>
      </c>
      <c r="DD43" s="29" t="s">
        <v>25</v>
      </c>
      <c r="DE43" s="52" t="s">
        <v>6</v>
      </c>
      <c r="DF43" s="28" t="s">
        <v>24</v>
      </c>
      <c r="DG43" s="29" t="s">
        <v>25</v>
      </c>
      <c r="DH43" s="52" t="s">
        <v>6</v>
      </c>
      <c r="DI43" s="28" t="s">
        <v>24</v>
      </c>
      <c r="DJ43" s="29" t="s">
        <v>25</v>
      </c>
      <c r="DK43" s="52" t="s">
        <v>6</v>
      </c>
      <c r="DL43" s="28" t="s">
        <v>24</v>
      </c>
      <c r="DM43" s="29" t="s">
        <v>25</v>
      </c>
      <c r="DN43" s="52" t="s">
        <v>6</v>
      </c>
      <c r="DO43" s="28" t="s">
        <v>24</v>
      </c>
      <c r="DP43" s="29" t="s">
        <v>25</v>
      </c>
      <c r="DQ43" s="131" t="s">
        <v>6</v>
      </c>
      <c r="DR43" s="281" t="s">
        <v>20</v>
      </c>
      <c r="DS43" s="283" t="s">
        <v>21</v>
      </c>
      <c r="DT43" s="285" t="s">
        <v>22</v>
      </c>
      <c r="DU43" s="276" t="s">
        <v>23</v>
      </c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</row>
    <row r="44" spans="1:273" ht="126" customHeight="1" thickTop="1" thickBot="1">
      <c r="A44" s="264"/>
      <c r="B44" s="268" t="str">
        <f>A3</f>
        <v>Árvai Ferenc</v>
      </c>
      <c r="C44" s="256"/>
      <c r="D44" s="257"/>
      <c r="E44" s="255" t="str">
        <f>A4</f>
        <v>Barta Levente</v>
      </c>
      <c r="F44" s="256"/>
      <c r="G44" s="257"/>
      <c r="H44" s="255" t="str">
        <f>A5</f>
        <v>Bedő Ferenc</v>
      </c>
      <c r="I44" s="256"/>
      <c r="J44" s="257"/>
      <c r="K44" s="258" t="str">
        <f>A6</f>
        <v>Csepregi József</v>
      </c>
      <c r="L44" s="266"/>
      <c r="M44" s="267"/>
      <c r="N44" s="258" t="str">
        <f>A7</f>
        <v>Gombócz Melinda</v>
      </c>
      <c r="O44" s="266"/>
      <c r="P44" s="267"/>
      <c r="Q44" s="255" t="str">
        <f>A8</f>
        <v>Hermann András</v>
      </c>
      <c r="R44" s="256"/>
      <c r="S44" s="257"/>
      <c r="T44" s="258" t="str">
        <f>A9</f>
        <v>Horváth Péter</v>
      </c>
      <c r="U44" s="266"/>
      <c r="V44" s="267"/>
      <c r="W44" s="255" t="str">
        <f>A10</f>
        <v>Jenei Gábor</v>
      </c>
      <c r="X44" s="256"/>
      <c r="Y44" s="257"/>
      <c r="Z44" s="255" t="str">
        <f>A11</f>
        <v>Kálazi Tamás</v>
      </c>
      <c r="AA44" s="256"/>
      <c r="AB44" s="257"/>
      <c r="AC44" s="258" t="str">
        <f>A12</f>
        <v>Montag Péter</v>
      </c>
      <c r="AD44" s="256"/>
      <c r="AE44" s="257"/>
      <c r="AF44" s="255" t="str">
        <f>A13</f>
        <v>Pap Zoltán</v>
      </c>
      <c r="AG44" s="256"/>
      <c r="AH44" s="257"/>
      <c r="AI44" s="258" t="str">
        <f>A14</f>
        <v>Rőczei Norbert</v>
      </c>
      <c r="AJ44" s="266"/>
      <c r="AK44" s="267"/>
      <c r="AL44" s="255" t="str">
        <f>A15</f>
        <v>Tóth Csaba</v>
      </c>
      <c r="AM44" s="256"/>
      <c r="AN44" s="257"/>
      <c r="AO44" s="255" t="str">
        <f>A16</f>
        <v>Varsányi János</v>
      </c>
      <c r="AP44" s="256"/>
      <c r="AQ44" s="257"/>
      <c r="AR44" s="255" t="str">
        <f>A17</f>
        <v>Víg Beatrix</v>
      </c>
      <c r="AS44" s="256"/>
      <c r="AT44" s="257"/>
      <c r="AU44" s="255" t="str">
        <f>A18</f>
        <v>Virágh Ferenc</v>
      </c>
      <c r="AV44" s="256"/>
      <c r="AW44" s="257"/>
      <c r="AX44" s="255" t="str">
        <f>A19</f>
        <v>Tóth Attila</v>
      </c>
      <c r="AY44" s="256"/>
      <c r="AZ44" s="257"/>
      <c r="BA44" s="255" t="str">
        <f>A20</f>
        <v>Bózsa Botond</v>
      </c>
      <c r="BB44" s="256"/>
      <c r="BC44" s="257"/>
      <c r="BD44" s="255" t="str">
        <f>A21</f>
        <v>Orning Tamás</v>
      </c>
      <c r="BE44" s="256"/>
      <c r="BF44" s="257"/>
      <c r="BG44" s="255" t="str">
        <f>A22</f>
        <v>Deák Zsolt</v>
      </c>
      <c r="BH44" s="256"/>
      <c r="BI44" s="257"/>
      <c r="BJ44" s="255" t="str">
        <f>A23</f>
        <v>Zomi Lóránt</v>
      </c>
      <c r="BK44" s="256"/>
      <c r="BL44" s="257"/>
      <c r="BM44" s="255" t="str">
        <f>A24</f>
        <v>Komlódi Dénes</v>
      </c>
      <c r="BN44" s="256"/>
      <c r="BO44" s="257"/>
      <c r="BP44" s="255" t="str">
        <f>A25</f>
        <v>Mercz Tamás</v>
      </c>
      <c r="BQ44" s="256"/>
      <c r="BR44" s="257"/>
      <c r="BS44" s="255" t="str">
        <f>A26</f>
        <v>Wolf György</v>
      </c>
      <c r="BT44" s="256"/>
      <c r="BU44" s="257"/>
      <c r="BV44" s="255" t="str">
        <f>A27</f>
        <v>Molnár Zoltán</v>
      </c>
      <c r="BW44" s="256"/>
      <c r="BX44" s="257"/>
      <c r="BY44" s="255">
        <f>A28</f>
        <v>0</v>
      </c>
      <c r="BZ44" s="256"/>
      <c r="CA44" s="257"/>
      <c r="CB44" s="255">
        <f>A29</f>
        <v>0</v>
      </c>
      <c r="CC44" s="256"/>
      <c r="CD44" s="257"/>
      <c r="CE44" s="255">
        <f>A30</f>
        <v>0</v>
      </c>
      <c r="CF44" s="256"/>
      <c r="CG44" s="257"/>
      <c r="CH44" s="255">
        <f>A31</f>
        <v>0</v>
      </c>
      <c r="CI44" s="256"/>
      <c r="CJ44" s="257"/>
      <c r="CK44" s="255">
        <f>A32</f>
        <v>0</v>
      </c>
      <c r="CL44" s="256"/>
      <c r="CM44" s="257"/>
      <c r="CN44" s="255">
        <f>A33</f>
        <v>0</v>
      </c>
      <c r="CO44" s="256"/>
      <c r="CP44" s="257"/>
      <c r="CQ44" s="255">
        <f>A34</f>
        <v>0</v>
      </c>
      <c r="CR44" s="256"/>
      <c r="CS44" s="257"/>
      <c r="CT44" s="255">
        <f>A35</f>
        <v>0</v>
      </c>
      <c r="CU44" s="256"/>
      <c r="CV44" s="257"/>
      <c r="CW44" s="255">
        <f>A36</f>
        <v>0</v>
      </c>
      <c r="CX44" s="256"/>
      <c r="CY44" s="257"/>
      <c r="CZ44" s="255">
        <f>A37</f>
        <v>0</v>
      </c>
      <c r="DA44" s="256"/>
      <c r="DB44" s="257"/>
      <c r="DC44" s="255">
        <f>A38</f>
        <v>0</v>
      </c>
      <c r="DD44" s="256"/>
      <c r="DE44" s="257"/>
      <c r="DF44" s="255">
        <f>A39</f>
        <v>0</v>
      </c>
      <c r="DG44" s="256"/>
      <c r="DH44" s="257"/>
      <c r="DI44" s="255">
        <f>A40</f>
        <v>0</v>
      </c>
      <c r="DJ44" s="256"/>
      <c r="DK44" s="257"/>
      <c r="DL44" s="255">
        <f>A41</f>
        <v>0</v>
      </c>
      <c r="DM44" s="256"/>
      <c r="DN44" s="257"/>
      <c r="DO44" s="255">
        <f>A42</f>
        <v>0</v>
      </c>
      <c r="DP44" s="256"/>
      <c r="DQ44" s="288"/>
      <c r="DR44" s="282"/>
      <c r="DS44" s="284"/>
      <c r="DT44" s="286"/>
      <c r="DU44" s="287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</row>
    <row r="45" spans="1:273" ht="13.5" thickTop="1"/>
    <row r="46" spans="1:273" hidden="1">
      <c r="B46">
        <f>SUM(B3:B42)</f>
        <v>8</v>
      </c>
      <c r="C46">
        <f>SUM(C3:C42)</f>
        <v>6</v>
      </c>
      <c r="E46">
        <f>SUM(E3:E42)</f>
        <v>7</v>
      </c>
      <c r="F46">
        <f>SUM(F3:F42)</f>
        <v>7</v>
      </c>
      <c r="H46" s="43">
        <f>SUM(H3:H42)</f>
        <v>1</v>
      </c>
      <c r="I46" s="43">
        <f>SUM(I3:I42)</f>
        <v>2</v>
      </c>
      <c r="K46">
        <f>SUM(K3:K42)</f>
        <v>9</v>
      </c>
      <c r="L46">
        <f>SUM(L3:L42)</f>
        <v>12</v>
      </c>
      <c r="N46">
        <f>SUM(N3:N42)</f>
        <v>11</v>
      </c>
      <c r="O46">
        <f>SUM(O3:O42)</f>
        <v>6</v>
      </c>
      <c r="Q46">
        <f>SUM(Q3:Q42)</f>
        <v>11</v>
      </c>
      <c r="R46">
        <f>SUM(R3:R42)</f>
        <v>15</v>
      </c>
      <c r="T46">
        <f>SUM(T3:T42)</f>
        <v>8</v>
      </c>
      <c r="U46">
        <f>SUM(U3:U42)</f>
        <v>8</v>
      </c>
      <c r="W46">
        <f>SUM(W3:W42)</f>
        <v>11</v>
      </c>
      <c r="X46">
        <f>SUM(X3:X42)</f>
        <v>11</v>
      </c>
      <c r="Z46" s="43">
        <f>SUM(Z3:Z42)</f>
        <v>3</v>
      </c>
      <c r="AA46" s="43">
        <f>SUM(AA3:AA42)</f>
        <v>0</v>
      </c>
      <c r="AC46">
        <f>SUM(AC3:AC42)</f>
        <v>9</v>
      </c>
      <c r="AD46">
        <f>SUM(AD3:AD42)</f>
        <v>9</v>
      </c>
      <c r="AF46">
        <f>SUM(AF3:AF42)</f>
        <v>7</v>
      </c>
      <c r="AG46">
        <f>SUM(AG3:AG42)</f>
        <v>8</v>
      </c>
      <c r="AI46">
        <f>SUM(AI3:AI42)</f>
        <v>5</v>
      </c>
      <c r="AJ46">
        <f>SUM(AJ3:AJ42)</f>
        <v>5</v>
      </c>
      <c r="AL46">
        <f>SUM(AL3:AL42)</f>
        <v>2</v>
      </c>
      <c r="AM46">
        <f>SUM(AM3:AM42)</f>
        <v>1</v>
      </c>
      <c r="AO46" s="43">
        <f>SUM(AO3:AO42)</f>
        <v>7</v>
      </c>
      <c r="AP46" s="43">
        <f>SUM(AP3:AP42)</f>
        <v>23</v>
      </c>
      <c r="AR46">
        <f>SUM(AR3:AR42)</f>
        <v>14</v>
      </c>
      <c r="AS46">
        <f>SUM(AS3:AS42)</f>
        <v>2</v>
      </c>
      <c r="AU46">
        <f>SUM(AU3:AU42)</f>
        <v>3</v>
      </c>
      <c r="AV46">
        <f>SUM(AV3:AV42)</f>
        <v>12</v>
      </c>
      <c r="AX46">
        <f>SUM(AX3:AX42)</f>
        <v>5</v>
      </c>
      <c r="AY46">
        <f>SUM(AY3:AY42)</f>
        <v>3</v>
      </c>
      <c r="BA46">
        <f>SUM(BA3:BA42)</f>
        <v>8</v>
      </c>
      <c r="BB46">
        <f>SUM(BB3:BB42)</f>
        <v>0</v>
      </c>
      <c r="BD46" s="43">
        <f>SUM(BD3:BD42)</f>
        <v>2</v>
      </c>
      <c r="BE46" s="43">
        <f>SUM(BE3:BE42)</f>
        <v>1</v>
      </c>
      <c r="BG46">
        <f>SUM(BG3:BG42)</f>
        <v>7</v>
      </c>
      <c r="BH46">
        <f>SUM(BH3:BH42)</f>
        <v>5</v>
      </c>
      <c r="BJ46">
        <f>SUM(BJ3:BJ42)</f>
        <v>2</v>
      </c>
      <c r="BK46">
        <f>SUM(BK3:BK42)</f>
        <v>0</v>
      </c>
      <c r="BM46">
        <f>SUM(BM3:BM42)</f>
        <v>4</v>
      </c>
      <c r="BN46">
        <f>SUM(BN3:BN42)</f>
        <v>3</v>
      </c>
      <c r="BP46">
        <f>SUM(BP3:BP42)</f>
        <v>3</v>
      </c>
      <c r="BQ46">
        <f>SUM(BQ3:BQ42)</f>
        <v>6</v>
      </c>
      <c r="BS46">
        <f>SUM(BS3:BS42)</f>
        <v>2</v>
      </c>
      <c r="BT46">
        <f>SUM(BT3:BT42)</f>
        <v>3</v>
      </c>
      <c r="BV46">
        <f>SUM(BV3:BV42)</f>
        <v>1</v>
      </c>
      <c r="BW46">
        <f>SUM(BW3:BW42)</f>
        <v>2</v>
      </c>
      <c r="BY46">
        <f>SUM(BY3:BY42)</f>
        <v>0</v>
      </c>
      <c r="BZ46">
        <f>SUM(BZ3:BZ42)</f>
        <v>0</v>
      </c>
      <c r="CB46">
        <f>SUM(CB3:CB42)</f>
        <v>0</v>
      </c>
      <c r="CC46">
        <f>SUM(CC3:CC42)</f>
        <v>0</v>
      </c>
      <c r="CE46">
        <f>SUM(CE3:CE42)</f>
        <v>0</v>
      </c>
      <c r="CF46">
        <f>SUM(CF3:CF42)</f>
        <v>0</v>
      </c>
      <c r="CH46">
        <f>SUM(CH3:CH42)</f>
        <v>0</v>
      </c>
      <c r="CI46">
        <f>SUM(CI3:CI42)</f>
        <v>0</v>
      </c>
      <c r="CK46">
        <f>SUM(CK3:CK42)</f>
        <v>0</v>
      </c>
      <c r="CL46">
        <f>SUM(CL3:CL42)</f>
        <v>0</v>
      </c>
      <c r="CN46">
        <f>SUM(CN3:CN42)</f>
        <v>0</v>
      </c>
      <c r="CO46">
        <f>SUM(CO3:CO42)</f>
        <v>0</v>
      </c>
      <c r="CQ46">
        <f>SUM(CQ3:CQ42)</f>
        <v>0</v>
      </c>
      <c r="CR46">
        <f>SUM(CR3:CR42)</f>
        <v>0</v>
      </c>
      <c r="CT46">
        <f>SUM(CT3:CT42)</f>
        <v>0</v>
      </c>
      <c r="CU46">
        <f>SUM(CU3:CU42)</f>
        <v>0</v>
      </c>
      <c r="CW46">
        <f>SUM(CW3:CW42)</f>
        <v>0</v>
      </c>
      <c r="CX46">
        <f>SUM(CX3:CX42)</f>
        <v>0</v>
      </c>
      <c r="CZ46">
        <f>SUM(CZ3:CZ42)</f>
        <v>0</v>
      </c>
      <c r="DA46">
        <f>SUM(DA3:DA42)</f>
        <v>0</v>
      </c>
      <c r="DC46">
        <f t="shared" ref="DC46:DM46" si="44">SUM(DC3:DC42)</f>
        <v>0</v>
      </c>
      <c r="DD46">
        <f t="shared" si="44"/>
        <v>0</v>
      </c>
      <c r="DF46">
        <f t="shared" si="44"/>
        <v>0</v>
      </c>
      <c r="DG46">
        <f t="shared" si="44"/>
        <v>0</v>
      </c>
      <c r="DI46">
        <f t="shared" si="44"/>
        <v>0</v>
      </c>
      <c r="DJ46">
        <f t="shared" si="44"/>
        <v>0</v>
      </c>
      <c r="DL46">
        <f t="shared" si="44"/>
        <v>0</v>
      </c>
      <c r="DM46">
        <f t="shared" si="44"/>
        <v>0</v>
      </c>
      <c r="DO46">
        <f>SUM(DO3:DO42)</f>
        <v>0</v>
      </c>
      <c r="DP46">
        <f>SUM(DP3:DP42)</f>
        <v>0</v>
      </c>
      <c r="FI46" s="42"/>
      <c r="FJ46" s="42"/>
    </row>
    <row r="47" spans="1:273" hidden="1">
      <c r="A47" s="143">
        <f>SUM(B47:DP47)</f>
        <v>0</v>
      </c>
      <c r="B47" s="143">
        <f>B46-DS3</f>
        <v>0</v>
      </c>
      <c r="C47" s="143">
        <f>C46-DR3</f>
        <v>0</v>
      </c>
      <c r="D47" s="143"/>
      <c r="E47" s="143">
        <f>E46-DS4</f>
        <v>0</v>
      </c>
      <c r="F47" s="143">
        <f>F46-DR4</f>
        <v>0</v>
      </c>
      <c r="G47" s="143"/>
      <c r="H47" s="143">
        <f>H46-DS5</f>
        <v>0</v>
      </c>
      <c r="I47" s="143">
        <f>I46-DR5</f>
        <v>0</v>
      </c>
      <c r="J47" s="143"/>
      <c r="K47" s="143">
        <f>K46-DS6</f>
        <v>0</v>
      </c>
      <c r="L47" s="143">
        <f>L46-DR6</f>
        <v>0</v>
      </c>
      <c r="M47" s="143"/>
      <c r="N47" s="143">
        <f>N46-DS7</f>
        <v>0</v>
      </c>
      <c r="O47" s="143">
        <f>O46-DR7</f>
        <v>0</v>
      </c>
      <c r="P47" s="143"/>
      <c r="Q47" s="143">
        <f>Q46-DS8</f>
        <v>0</v>
      </c>
      <c r="R47" s="143">
        <f>R46-DR8</f>
        <v>0</v>
      </c>
      <c r="S47" s="143"/>
      <c r="T47" s="143">
        <f>T46-DS9</f>
        <v>0</v>
      </c>
      <c r="U47" s="143">
        <f>U46-DR9</f>
        <v>0</v>
      </c>
      <c r="V47" s="143"/>
      <c r="W47" s="143">
        <f>W46-DS10</f>
        <v>0</v>
      </c>
      <c r="X47" s="143">
        <f>X46-DR10</f>
        <v>0</v>
      </c>
      <c r="Y47" s="143"/>
      <c r="Z47" s="143">
        <f>Z46-DS11</f>
        <v>0</v>
      </c>
      <c r="AA47" s="143">
        <f>AA46-DR11</f>
        <v>0</v>
      </c>
      <c r="AC47" s="143">
        <f>AC46-DS12</f>
        <v>0</v>
      </c>
      <c r="AD47" s="143">
        <f>AD46-DR12</f>
        <v>0</v>
      </c>
      <c r="AF47" s="143">
        <f>AF46-DS13</f>
        <v>0</v>
      </c>
      <c r="AG47" s="143">
        <f>AG46-DR13</f>
        <v>0</v>
      </c>
      <c r="AI47" s="143">
        <f>AI46-DS14</f>
        <v>0</v>
      </c>
      <c r="AJ47" s="143">
        <f>AJ46-DR14</f>
        <v>0</v>
      </c>
      <c r="AL47" s="143">
        <f>AL46-DS15</f>
        <v>0</v>
      </c>
      <c r="AM47" s="143">
        <f>AM46-DR15</f>
        <v>0</v>
      </c>
      <c r="AO47" s="143">
        <f>AO46-DS16</f>
        <v>0</v>
      </c>
      <c r="AP47" s="143">
        <f>AP46-DR16</f>
        <v>0</v>
      </c>
      <c r="AR47" s="143">
        <f>AR46-DS17</f>
        <v>0</v>
      </c>
      <c r="AS47" s="143">
        <f>AS46-DR17</f>
        <v>0</v>
      </c>
      <c r="AU47" s="143">
        <f>AU46-DS18</f>
        <v>0</v>
      </c>
      <c r="AV47" s="143">
        <f>AV46-DR18</f>
        <v>0</v>
      </c>
      <c r="AX47" s="143">
        <f>AX46-DS19</f>
        <v>0</v>
      </c>
      <c r="AY47" s="143">
        <f>AY46-DR19</f>
        <v>0</v>
      </c>
      <c r="BA47" s="143">
        <f>BA46-DS20</f>
        <v>0</v>
      </c>
      <c r="BB47" s="143">
        <f>BB46-DR20</f>
        <v>0</v>
      </c>
      <c r="BD47" s="143">
        <f>BD46-DS21</f>
        <v>0</v>
      </c>
      <c r="BE47" s="143">
        <f>BE46-DR21</f>
        <v>0</v>
      </c>
      <c r="BG47" s="143">
        <f>BG46-DS22</f>
        <v>0</v>
      </c>
      <c r="BH47" s="143">
        <f>BH46-DR22</f>
        <v>0</v>
      </c>
      <c r="BJ47" s="143">
        <f>BJ46-DS23</f>
        <v>0</v>
      </c>
      <c r="BK47" s="143">
        <f>BK46-DR23</f>
        <v>0</v>
      </c>
      <c r="BM47" s="143">
        <f>BM46-DS24</f>
        <v>0</v>
      </c>
      <c r="BN47" s="143">
        <f>BN46-DR24</f>
        <v>0</v>
      </c>
      <c r="BP47" s="143">
        <f>BP46-DS25</f>
        <v>0</v>
      </c>
      <c r="BQ47" s="143">
        <f>BQ46-DR25</f>
        <v>0</v>
      </c>
      <c r="BS47" s="143">
        <f>BS46-DS26</f>
        <v>0</v>
      </c>
      <c r="BT47" s="143">
        <f>BT46-DR26</f>
        <v>0</v>
      </c>
      <c r="BV47" s="143">
        <f>BV46-DS27</f>
        <v>0</v>
      </c>
      <c r="BW47" s="143">
        <f>BW46-DR27</f>
        <v>0</v>
      </c>
      <c r="BY47" s="143">
        <f>BY46-DS28</f>
        <v>0</v>
      </c>
      <c r="BZ47" s="143">
        <f>BZ46-DR28</f>
        <v>0</v>
      </c>
      <c r="CB47" s="143">
        <f>CB46-DS29</f>
        <v>0</v>
      </c>
      <c r="CC47" s="143">
        <f>CC46-DR29</f>
        <v>0</v>
      </c>
      <c r="CE47" s="143">
        <f>CE46-DS30</f>
        <v>0</v>
      </c>
      <c r="CF47" s="143">
        <f>CF46-DR30</f>
        <v>0</v>
      </c>
      <c r="CH47" s="143">
        <f>CH46-DS31</f>
        <v>0</v>
      </c>
      <c r="CI47" s="143">
        <f>CI46-DR31</f>
        <v>0</v>
      </c>
      <c r="CK47" s="143">
        <f>CK46-DS32</f>
        <v>0</v>
      </c>
      <c r="CL47" s="143">
        <f>CL46-DR32</f>
        <v>0</v>
      </c>
      <c r="CN47" s="143">
        <f>CN46-DS33</f>
        <v>0</v>
      </c>
      <c r="CO47" s="143">
        <f>CO46-DR33</f>
        <v>0</v>
      </c>
      <c r="CQ47" s="143">
        <f>CQ46-DS34</f>
        <v>0</v>
      </c>
      <c r="CR47" s="143">
        <f>CR46-DR34</f>
        <v>0</v>
      </c>
      <c r="CT47" s="143">
        <f>CT46-DS35</f>
        <v>0</v>
      </c>
      <c r="CU47" s="143">
        <f>CU46-DR35</f>
        <v>0</v>
      </c>
      <c r="CW47" s="143">
        <f>CW46-DS36</f>
        <v>0</v>
      </c>
      <c r="CX47" s="143">
        <f>CX46-DR36</f>
        <v>0</v>
      </c>
      <c r="CZ47" s="143">
        <f>CZ46-DS37</f>
        <v>0</v>
      </c>
      <c r="DA47" s="143">
        <f>DA46-DR37</f>
        <v>0</v>
      </c>
      <c r="DB47" s="143"/>
      <c r="DC47" s="143">
        <f>DC46-DS38</f>
        <v>0</v>
      </c>
      <c r="DD47" s="143">
        <f>DD46-DR38</f>
        <v>0</v>
      </c>
      <c r="DE47" s="143"/>
      <c r="DF47" s="143">
        <f>DF46-DS39</f>
        <v>0</v>
      </c>
      <c r="DG47" s="143">
        <f>DG46-DR39</f>
        <v>0</v>
      </c>
      <c r="DH47" s="143"/>
      <c r="DI47" s="143">
        <f>DI46-DS40</f>
        <v>0</v>
      </c>
      <c r="DJ47" s="143">
        <f>DJ46-DR40</f>
        <v>0</v>
      </c>
      <c r="DK47" s="143"/>
      <c r="DL47" s="143">
        <f>DL46-DS41</f>
        <v>0</v>
      </c>
      <c r="DM47" s="143">
        <f>DM46-DR41</f>
        <v>0</v>
      </c>
      <c r="DN47" s="143"/>
      <c r="DO47" s="143">
        <f>DO46-DS42</f>
        <v>0</v>
      </c>
      <c r="DP47" s="143">
        <f>DP46-DR42</f>
        <v>0</v>
      </c>
    </row>
  </sheetData>
  <sortState ref="A4:A28">
    <sortCondition ref="A3"/>
  </sortState>
  <mergeCells count="90">
    <mergeCell ref="DL44:DN44"/>
    <mergeCell ref="DO44:DQ44"/>
    <mergeCell ref="CT44:CV44"/>
    <mergeCell ref="CW44:CY44"/>
    <mergeCell ref="CZ44:DB44"/>
    <mergeCell ref="DC44:DE44"/>
    <mergeCell ref="DF44:DH44"/>
    <mergeCell ref="DI44:DK44"/>
    <mergeCell ref="CQ44:CS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BG44:BI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H44:J44"/>
    <mergeCell ref="K44:M44"/>
    <mergeCell ref="N44:P44"/>
    <mergeCell ref="Q44:S44"/>
    <mergeCell ref="T44:V44"/>
    <mergeCell ref="W44:Y44"/>
    <mergeCell ref="DS1:DS2"/>
    <mergeCell ref="DT1:DT2"/>
    <mergeCell ref="DU1:DU2"/>
    <mergeCell ref="A43:A44"/>
    <mergeCell ref="DR43:DR44"/>
    <mergeCell ref="DS43:DS44"/>
    <mergeCell ref="DT43:DT44"/>
    <mergeCell ref="DU43:DU44"/>
    <mergeCell ref="B44:D44"/>
    <mergeCell ref="E44:G44"/>
    <mergeCell ref="DC1:DE1"/>
    <mergeCell ref="DF1:DH1"/>
    <mergeCell ref="DI1:DK1"/>
    <mergeCell ref="DL1:DN1"/>
    <mergeCell ref="DO1:DQ1"/>
    <mergeCell ref="DR1:DR2"/>
    <mergeCell ref="CK1:CM1"/>
    <mergeCell ref="CN1:CP1"/>
    <mergeCell ref="CQ1:CS1"/>
    <mergeCell ref="CT1:CV1"/>
    <mergeCell ref="CW1:CY1"/>
    <mergeCell ref="CZ1:DB1"/>
    <mergeCell ref="CH1:CJ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AX1:AZ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28" sqref="E28"/>
    </sheetView>
  </sheetViews>
  <sheetFormatPr defaultRowHeight="12.75"/>
  <sheetData>
    <row r="1" spans="1:13" ht="27" customHeight="1">
      <c r="A1" s="289" t="s">
        <v>10</v>
      </c>
      <c r="B1" s="289"/>
      <c r="C1" s="289" t="s">
        <v>11</v>
      </c>
      <c r="D1" s="289"/>
      <c r="E1" s="289" t="s">
        <v>12</v>
      </c>
      <c r="F1" s="289"/>
      <c r="G1" s="1"/>
      <c r="H1" s="1"/>
      <c r="I1" s="1"/>
      <c r="J1" s="1"/>
      <c r="K1" s="1"/>
      <c r="L1" s="1"/>
      <c r="M1" s="1"/>
    </row>
    <row r="2" spans="1:13">
      <c r="A2" s="290" t="s">
        <v>1</v>
      </c>
      <c r="B2" s="290"/>
      <c r="C2" s="290" t="s">
        <v>4</v>
      </c>
      <c r="D2" s="290"/>
      <c r="E2" s="290" t="s">
        <v>9</v>
      </c>
      <c r="F2" s="290"/>
      <c r="G2" s="1"/>
      <c r="H2" s="1"/>
      <c r="I2" s="1"/>
      <c r="J2" s="1"/>
      <c r="K2" s="1"/>
      <c r="L2" s="1"/>
      <c r="M2" s="1"/>
    </row>
    <row r="3" spans="1:13">
      <c r="A3" s="5">
        <v>1</v>
      </c>
      <c r="B3" s="5">
        <v>32</v>
      </c>
      <c r="C3" s="5">
        <v>1</v>
      </c>
      <c r="D3" s="5">
        <v>32</v>
      </c>
      <c r="E3" s="5">
        <v>1</v>
      </c>
      <c r="F3" s="36">
        <v>16</v>
      </c>
      <c r="G3" s="1"/>
      <c r="H3" s="1"/>
      <c r="I3" s="1"/>
      <c r="J3" s="1"/>
      <c r="K3" s="1"/>
      <c r="L3" s="1"/>
      <c r="M3" s="1"/>
    </row>
    <row r="4" spans="1:13">
      <c r="A4" s="5">
        <v>2</v>
      </c>
      <c r="B4" s="5">
        <v>24</v>
      </c>
      <c r="C4" s="5">
        <v>2</v>
      </c>
      <c r="D4" s="5">
        <v>24</v>
      </c>
      <c r="E4" s="5">
        <v>2</v>
      </c>
      <c r="F4" s="36">
        <v>12</v>
      </c>
      <c r="G4" s="1"/>
      <c r="H4" s="1"/>
      <c r="I4" s="1"/>
      <c r="J4" s="1"/>
      <c r="K4" s="1"/>
      <c r="L4" s="1"/>
      <c r="M4" s="1"/>
    </row>
    <row r="5" spans="1:13">
      <c r="A5" s="5">
        <v>3</v>
      </c>
      <c r="B5" s="5">
        <v>16</v>
      </c>
      <c r="C5" s="5">
        <v>3</v>
      </c>
      <c r="D5" s="5">
        <v>16</v>
      </c>
      <c r="E5" s="5">
        <v>3</v>
      </c>
      <c r="F5" s="36">
        <v>8</v>
      </c>
      <c r="G5" s="1"/>
      <c r="H5" s="1"/>
      <c r="I5" s="1"/>
      <c r="J5" s="1"/>
      <c r="K5" s="1"/>
      <c r="L5" s="1"/>
      <c r="M5" s="1"/>
    </row>
    <row r="6" spans="1:13">
      <c r="A6" s="5">
        <v>5</v>
      </c>
      <c r="B6" s="5">
        <v>12</v>
      </c>
      <c r="C6" s="5">
        <v>4</v>
      </c>
      <c r="D6" s="5">
        <v>12</v>
      </c>
      <c r="E6" s="5">
        <v>4</v>
      </c>
      <c r="F6" s="36">
        <v>6</v>
      </c>
      <c r="G6" s="1"/>
      <c r="H6" s="1"/>
      <c r="I6" s="1"/>
      <c r="J6" s="1"/>
      <c r="K6" s="1"/>
      <c r="L6" s="1"/>
      <c r="M6" s="1"/>
    </row>
    <row r="7" spans="1:13">
      <c r="A7" s="5">
        <v>9</v>
      </c>
      <c r="B7" s="5">
        <v>8</v>
      </c>
      <c r="C7" s="5">
        <v>5</v>
      </c>
      <c r="D7" s="5">
        <v>8</v>
      </c>
      <c r="E7" s="5">
        <v>5</v>
      </c>
      <c r="F7" s="36">
        <v>4</v>
      </c>
      <c r="G7" s="1"/>
      <c r="H7" s="1"/>
      <c r="I7" s="1"/>
      <c r="J7" s="1"/>
      <c r="K7" s="2"/>
      <c r="L7" s="1"/>
      <c r="M7" s="1"/>
    </row>
    <row r="8" spans="1:13">
      <c r="A8" s="5">
        <v>17</v>
      </c>
      <c r="B8" s="5">
        <v>4</v>
      </c>
      <c r="C8" s="5">
        <v>6</v>
      </c>
      <c r="D8" s="5">
        <v>4</v>
      </c>
      <c r="E8" s="5">
        <v>7</v>
      </c>
      <c r="F8" s="36">
        <v>2</v>
      </c>
      <c r="G8" s="1"/>
      <c r="H8" s="1"/>
      <c r="I8" s="1"/>
      <c r="J8" s="2"/>
      <c r="K8" s="1"/>
      <c r="L8" s="1"/>
      <c r="M8" s="1"/>
    </row>
    <row r="9" spans="1:13">
      <c r="A9" s="5">
        <v>33</v>
      </c>
      <c r="B9" s="5">
        <v>2</v>
      </c>
      <c r="C9" s="5">
        <v>7</v>
      </c>
      <c r="D9" s="5">
        <v>2</v>
      </c>
      <c r="E9" s="5">
        <v>9</v>
      </c>
      <c r="F9" s="36">
        <v>1</v>
      </c>
      <c r="G9" s="1"/>
      <c r="H9" s="1"/>
      <c r="I9" s="1"/>
      <c r="J9" s="1"/>
      <c r="K9" s="1"/>
      <c r="L9" s="1"/>
      <c r="M9" s="1"/>
    </row>
    <row r="10" spans="1:13">
      <c r="A10" s="5">
        <v>65</v>
      </c>
      <c r="B10" s="5">
        <v>1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38"/>
      <c r="B11" s="38"/>
      <c r="C11" s="38"/>
      <c r="D11" s="38"/>
      <c r="E11" s="1"/>
      <c r="F11" s="1"/>
      <c r="G11" s="1"/>
      <c r="H11" s="1"/>
      <c r="I11" s="7"/>
      <c r="J11" s="1"/>
      <c r="K11" s="7"/>
      <c r="L11" s="1"/>
      <c r="M11" s="1"/>
    </row>
    <row r="12" spans="1:13">
      <c r="A12" s="38"/>
      <c r="B12" s="38"/>
      <c r="C12" s="38"/>
      <c r="D12" s="38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38"/>
      <c r="B13" s="38"/>
      <c r="C13" s="38"/>
      <c r="D13" s="38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6">
    <mergeCell ref="E1:F1"/>
    <mergeCell ref="A1:B1"/>
    <mergeCell ref="C1:D1"/>
    <mergeCell ref="A2:B2"/>
    <mergeCell ref="C2:D2"/>
    <mergeCell ref="E2:F2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3. negyedév - ranglista</vt:lpstr>
      <vt:lpstr>3. negyedév felsőház</vt:lpstr>
      <vt:lpstr>3. negyedév alsóház</vt:lpstr>
      <vt:lpstr>Vasszegezés</vt:lpstr>
      <vt:lpstr>'3. negyedév felsőház'!Nyomtatási_terület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WinXP4ever</cp:lastModifiedBy>
  <cp:lastPrinted>2014-04-05T14:59:11Z</cp:lastPrinted>
  <dcterms:created xsi:type="dcterms:W3CDTF">2004-12-16T15:54:49Z</dcterms:created>
  <dcterms:modified xsi:type="dcterms:W3CDTF">2015-09-18T22:02:37Z</dcterms:modified>
</cp:coreProperties>
</file>